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60" windowWidth="11355" windowHeight="9210" tabRatio="788" activeTab="1"/>
  </bookViews>
  <sheets>
    <sheet name="Instructions" sheetId="1" r:id="rId1"/>
    <sheet name="Summary" sheetId="2" r:id="rId2"/>
    <sheet name="Beginning Assets" sheetId="8" r:id="rId3"/>
    <sheet name="Sch A-Income" sheetId="3" r:id="rId4"/>
    <sheet name="Sch B-Disbursements" sheetId="5" r:id="rId5"/>
    <sheet name="Sch C-Capital &amp; Adj" sheetId="4" r:id="rId6"/>
    <sheet name="Chart of Accounts" sheetId="6" r:id="rId7"/>
    <sheet name="x" sheetId="7" r:id="rId8"/>
  </sheets>
  <externalReferences>
    <externalReference r:id="rId9"/>
  </externalReferences>
  <definedNames>
    <definedName name="_xlnm.Print_Area" localSheetId="2">'Beginning Assets'!$A$1:$E$40</definedName>
    <definedName name="_xlnm.Print_Area" localSheetId="4">'Sch B-Disbursements'!$A$1:$F$45</definedName>
    <definedName name="_xlnm.Print_Area" localSheetId="1">Summary!$A$1:$I$39</definedName>
    <definedName name="_xlnm.Print_Titles" localSheetId="3">'Sch A-Income'!$1:$9</definedName>
    <definedName name="_xlnm.Print_Titles" localSheetId="4">'Sch B-Disbursements'!$1:$9</definedName>
  </definedNames>
  <calcPr calcId="145621"/>
</workbook>
</file>

<file path=xl/calcChain.xml><?xml version="1.0" encoding="utf-8"?>
<calcChain xmlns="http://schemas.openxmlformats.org/spreadsheetml/2006/main">
  <c r="E33" i="4" l="1"/>
  <c r="I7" i="4" l="1"/>
  <c r="I9" i="4" s="1"/>
  <c r="C4" i="8" l="1"/>
  <c r="E39" i="8"/>
  <c r="E34" i="8"/>
  <c r="E29" i="8"/>
  <c r="E19" i="8"/>
  <c r="E11" i="8"/>
  <c r="C2" i="8"/>
  <c r="C1" i="8"/>
  <c r="E40" i="8" l="1"/>
  <c r="I18" i="2" s="1"/>
  <c r="F37" i="5"/>
  <c r="G27" i="2" s="1"/>
  <c r="E38" i="5"/>
  <c r="F39" i="5"/>
  <c r="G28" i="2" s="1"/>
  <c r="E40" i="5"/>
  <c r="F41" i="5"/>
  <c r="G29" i="2" s="1"/>
  <c r="E42" i="5"/>
  <c r="F43" i="5" s="1"/>
  <c r="G30" i="2" s="1"/>
  <c r="D18" i="4"/>
  <c r="E18" i="4"/>
  <c r="E20" i="4" s="1"/>
  <c r="B29" i="7"/>
  <c r="C29" i="7"/>
  <c r="A29" i="7"/>
  <c r="D7" i="7"/>
  <c r="D13" i="7"/>
  <c r="D11" i="7"/>
  <c r="D9" i="7"/>
  <c r="B5" i="7"/>
  <c r="D5" i="7" s="1"/>
  <c r="D19" i="7" s="1"/>
  <c r="B17" i="5"/>
  <c r="B18" i="5"/>
  <c r="B19" i="5"/>
  <c r="B21" i="5" s="1"/>
  <c r="B23" i="5" s="1"/>
  <c r="B24" i="5" s="1"/>
  <c r="B26" i="5" s="1"/>
  <c r="B27" i="5" s="1"/>
  <c r="B29" i="5" s="1"/>
  <c r="B30" i="5" s="1"/>
  <c r="B31" i="5" s="1"/>
  <c r="A18" i="5"/>
  <c r="A19" i="5" s="1"/>
  <c r="A14" i="3"/>
  <c r="A16" i="3"/>
  <c r="A18" i="3" s="1"/>
  <c r="E31" i="4"/>
  <c r="D31" i="4"/>
  <c r="C5" i="4"/>
  <c r="C4" i="4"/>
  <c r="C2" i="4"/>
  <c r="C1" i="4"/>
  <c r="E42" i="3"/>
  <c r="G22" i="2" s="1"/>
  <c r="D43" i="3"/>
  <c r="E44" i="3"/>
  <c r="G23" i="2" s="1"/>
  <c r="E39" i="3"/>
  <c r="F34" i="5"/>
  <c r="D5" i="5"/>
  <c r="D4" i="5"/>
  <c r="D2" i="5"/>
  <c r="D1" i="5"/>
  <c r="C5" i="3"/>
  <c r="C4" i="3"/>
  <c r="C2" i="3"/>
  <c r="C1" i="3"/>
  <c r="A15" i="3"/>
  <c r="G35" i="2" l="1"/>
  <c r="G34" i="2"/>
  <c r="A20" i="5"/>
  <c r="A21" i="5"/>
  <c r="A23" i="5" s="1"/>
  <c r="A24" i="5" s="1"/>
  <c r="I31" i="2"/>
  <c r="A19" i="3"/>
  <c r="A20" i="3"/>
  <c r="I24" i="2"/>
  <c r="E45" i="3"/>
  <c r="E46" i="3" s="1"/>
  <c r="F44" i="5"/>
  <c r="F45" i="5" s="1"/>
  <c r="A17" i="3"/>
  <c r="I36" i="2" l="1"/>
  <c r="I39" i="2" s="1"/>
  <c r="A26" i="5"/>
  <c r="A27" i="5" s="1"/>
  <c r="A25" i="5"/>
  <c r="A21" i="3"/>
  <c r="A22" i="3"/>
  <c r="A24" i="3" l="1"/>
  <c r="A23" i="3"/>
  <c r="A28" i="5"/>
  <c r="A29" i="5"/>
  <c r="A30" i="5" s="1"/>
  <c r="A31" i="5" s="1"/>
  <c r="A25" i="3" l="1"/>
  <c r="A26" i="3"/>
  <c r="A28" i="3" l="1"/>
  <c r="A27" i="3"/>
  <c r="A29" i="3" l="1"/>
  <c r="A30" i="3"/>
  <c r="A33" i="3" l="1"/>
  <c r="A31" i="3"/>
  <c r="A34" i="3" l="1"/>
  <c r="A35" i="3"/>
  <c r="A36" i="3" s="1"/>
</calcChain>
</file>

<file path=xl/sharedStrings.xml><?xml version="1.0" encoding="utf-8"?>
<sst xmlns="http://schemas.openxmlformats.org/spreadsheetml/2006/main" count="514" uniqueCount="338">
  <si>
    <t>FOR THE PERIOD COMMENCING:</t>
  </si>
  <si>
    <t>SUMMARY</t>
  </si>
  <si>
    <t>Starting Balance</t>
  </si>
  <si>
    <t>Assets per "Inventory" or "Assets on Hand"</t>
  </si>
  <si>
    <t>THROUGH:</t>
  </si>
  <si>
    <t>Date</t>
  </si>
  <si>
    <t>Schedule A:  Income</t>
  </si>
  <si>
    <t>a</t>
  </si>
  <si>
    <t>b</t>
  </si>
  <si>
    <t>c</t>
  </si>
  <si>
    <t>d</t>
  </si>
  <si>
    <t>Guardian Fees and Reimbursements</t>
  </si>
  <si>
    <t>Other Court Ordered Disbursements</t>
  </si>
  <si>
    <t>All Other Disbursements</t>
  </si>
  <si>
    <t>Total Disbursements</t>
  </si>
  <si>
    <t>Original Form</t>
  </si>
  <si>
    <t>Amended Form</t>
  </si>
  <si>
    <t>X</t>
  </si>
  <si>
    <t xml:space="preserve">SCHEDULE A - Income </t>
  </si>
  <si>
    <t>Source</t>
  </si>
  <si>
    <t>Social Security</t>
  </si>
  <si>
    <t>Total Amount of Income Received (Enter on Summary Line2)</t>
  </si>
  <si>
    <t>Description (for Other Income Only)</t>
  </si>
  <si>
    <t xml:space="preserve">SCHEDULE B - Disbursements </t>
  </si>
  <si>
    <t>Payee</t>
  </si>
  <si>
    <t xml:space="preserve">Description </t>
  </si>
  <si>
    <t>Check #</t>
  </si>
  <si>
    <t>Amount</t>
  </si>
  <si>
    <t>Total of "ALL" Disbursements</t>
  </si>
  <si>
    <t>Difference should be 0.00</t>
  </si>
  <si>
    <t xml:space="preserve">GUARDIANSHIP OF:  </t>
  </si>
  <si>
    <t xml:space="preserve">FILE NUMBER:  </t>
  </si>
  <si>
    <t xml:space="preserve">FOR THE PERIOD COMMENCING: </t>
  </si>
  <si>
    <t xml:space="preserve">THROUGH: </t>
  </si>
  <si>
    <t>ABC Nursing Home</t>
  </si>
  <si>
    <t>Dr. Smith</t>
  </si>
  <si>
    <t>Eye appointment</t>
  </si>
  <si>
    <t>Nursing care</t>
  </si>
  <si>
    <t>Dr. Jones</t>
  </si>
  <si>
    <t>Schedule B:  Disbursements</t>
  </si>
  <si>
    <t>Attorney's name</t>
  </si>
  <si>
    <t>Evaluation</t>
  </si>
  <si>
    <t xml:space="preserve">c </t>
  </si>
  <si>
    <t>*</t>
  </si>
  <si>
    <t>Pension</t>
  </si>
  <si>
    <t>Mary Smith</t>
  </si>
  <si>
    <t>ABC Company</t>
  </si>
  <si>
    <t>Income</t>
  </si>
  <si>
    <t>Principal</t>
  </si>
  <si>
    <t>Total Income</t>
  </si>
  <si>
    <t>E5</t>
  </si>
  <si>
    <t>E6</t>
  </si>
  <si>
    <t>G10</t>
  </si>
  <si>
    <t>G11</t>
  </si>
  <si>
    <t>G13</t>
  </si>
  <si>
    <t>G14</t>
  </si>
  <si>
    <t>Line</t>
  </si>
  <si>
    <t>Attorney Fees and Costs</t>
  </si>
  <si>
    <t>Amount of Gain</t>
  </si>
  <si>
    <t>Amount of Loss</t>
  </si>
  <si>
    <t>Description</t>
  </si>
  <si>
    <t>Asset/Liability</t>
  </si>
  <si>
    <t>Source/Payee</t>
  </si>
  <si>
    <t>Increase</t>
  </si>
  <si>
    <t>Decrease</t>
  </si>
  <si>
    <t>Sally Neighbor</t>
  </si>
  <si>
    <t>RR Bank</t>
  </si>
  <si>
    <t>Found another bank account</t>
  </si>
  <si>
    <t>Check #456 written before Guardianship began</t>
  </si>
  <si>
    <t>IRS</t>
  </si>
  <si>
    <t>Federal Tax Refund</t>
  </si>
  <si>
    <r>
      <t>Amount:</t>
    </r>
    <r>
      <rPr>
        <sz val="11"/>
        <rFont val="Times New Roman"/>
        <family val="1"/>
      </rPr>
      <t xml:space="preserve">  Enter the amount of the income.</t>
    </r>
  </si>
  <si>
    <r>
      <t>Source:</t>
    </r>
    <r>
      <rPr>
        <sz val="11"/>
        <rFont val="Times New Roman"/>
        <family val="1"/>
      </rPr>
      <t xml:space="preserve">  Enter the name of the person, company, or other source of the income.</t>
    </r>
  </si>
  <si>
    <r>
      <t xml:space="preserve">    </t>
    </r>
    <r>
      <rPr>
        <b/>
        <sz val="11"/>
        <color indexed="12"/>
        <rFont val="Times New Roman"/>
        <family val="1"/>
      </rPr>
      <t xml:space="preserve"> </t>
    </r>
    <r>
      <rPr>
        <b/>
        <sz val="12"/>
        <color indexed="12"/>
        <rFont val="Times New Roman"/>
        <family val="1"/>
      </rPr>
      <t>a</t>
    </r>
    <r>
      <rPr>
        <b/>
        <sz val="12"/>
        <rFont val="Times New Roman"/>
        <family val="1"/>
      </rPr>
      <t xml:space="preserve"> </t>
    </r>
    <r>
      <rPr>
        <sz val="11"/>
        <rFont val="Times New Roman"/>
        <family val="1"/>
      </rPr>
      <t>- Income items earned such as pensions, social security, interest and dividends</t>
    </r>
  </si>
  <si>
    <t>do not use or delete this line (always insert rows above this line)</t>
  </si>
  <si>
    <t>Enter the name of the Ward as it appears on the case file.</t>
  </si>
  <si>
    <t>Type an "X" in this box for original submission for the accounting period.</t>
  </si>
  <si>
    <t>Notes:</t>
  </si>
  <si>
    <t>CLERK  OF  COURTS  FOR  BREVARD  COUNTY</t>
  </si>
  <si>
    <r>
      <t xml:space="preserve">   </t>
    </r>
    <r>
      <rPr>
        <sz val="11"/>
        <color indexed="12"/>
        <rFont val="Times New Roman"/>
        <family val="1"/>
      </rPr>
      <t xml:space="preserve"> </t>
    </r>
    <r>
      <rPr>
        <b/>
        <sz val="12"/>
        <color indexed="12"/>
        <rFont val="Times New Roman"/>
        <family val="1"/>
      </rPr>
      <t xml:space="preserve"> b</t>
    </r>
    <r>
      <rPr>
        <sz val="11"/>
        <rFont val="Times New Roman"/>
        <family val="1"/>
      </rPr>
      <t xml:space="preserve"> - Amounts paid to the guardian for their services and/or reimbursed expenses per court order.  </t>
    </r>
  </si>
  <si>
    <r>
      <t xml:space="preserve">    </t>
    </r>
    <r>
      <rPr>
        <b/>
        <sz val="11"/>
        <color indexed="12"/>
        <rFont val="Times New Roman"/>
        <family val="1"/>
      </rPr>
      <t xml:space="preserve"> </t>
    </r>
    <r>
      <rPr>
        <b/>
        <sz val="12"/>
        <color indexed="12"/>
        <rFont val="Times New Roman"/>
        <family val="1"/>
      </rPr>
      <t>a</t>
    </r>
    <r>
      <rPr>
        <b/>
        <sz val="12"/>
        <rFont val="Times New Roman"/>
        <family val="1"/>
      </rPr>
      <t xml:space="preserve"> </t>
    </r>
    <r>
      <rPr>
        <sz val="11"/>
        <rFont val="Times New Roman"/>
        <family val="1"/>
      </rPr>
      <t xml:space="preserve">- Amounts paid to any attorney for their services and/or reimbursed expenses.  </t>
    </r>
  </si>
  <si>
    <r>
      <t xml:space="preserve">   </t>
    </r>
    <r>
      <rPr>
        <sz val="11"/>
        <color indexed="12"/>
        <rFont val="Times New Roman"/>
        <family val="1"/>
      </rPr>
      <t xml:space="preserve"> </t>
    </r>
    <r>
      <rPr>
        <b/>
        <sz val="12"/>
        <color indexed="12"/>
        <rFont val="Times New Roman"/>
        <family val="1"/>
      </rPr>
      <t xml:space="preserve"> c</t>
    </r>
    <r>
      <rPr>
        <sz val="11"/>
        <rFont val="Times New Roman"/>
        <family val="1"/>
      </rPr>
      <t xml:space="preserve"> - Amounts paid per court order other than the guardian or an attorney.  </t>
    </r>
  </si>
  <si>
    <r>
      <t>Amount:</t>
    </r>
    <r>
      <rPr>
        <sz val="11"/>
        <rFont val="Times New Roman"/>
        <family val="1"/>
      </rPr>
      <t xml:space="preserve">  Enter the amount paid.</t>
    </r>
  </si>
  <si>
    <t>Residence and 1st mortgage</t>
  </si>
  <si>
    <r>
      <t>Date</t>
    </r>
    <r>
      <rPr>
        <sz val="11"/>
        <rFont val="Times New Roman"/>
        <family val="1"/>
      </rPr>
      <t xml:space="preserve"> - Closing date.</t>
    </r>
  </si>
  <si>
    <r>
      <t>Date</t>
    </r>
    <r>
      <rPr>
        <sz val="11"/>
        <rFont val="Times New Roman"/>
        <family val="1"/>
      </rPr>
      <t xml:space="preserve"> - Selling date.</t>
    </r>
  </si>
  <si>
    <r>
      <t xml:space="preserve">   </t>
    </r>
    <r>
      <rPr>
        <sz val="11"/>
        <color indexed="12"/>
        <rFont val="Times New Roman"/>
        <family val="1"/>
      </rPr>
      <t xml:space="preserve"> </t>
    </r>
    <r>
      <rPr>
        <b/>
        <sz val="12"/>
        <color indexed="12"/>
        <rFont val="Times New Roman"/>
        <family val="1"/>
      </rPr>
      <t xml:space="preserve"> d</t>
    </r>
    <r>
      <rPr>
        <sz val="11"/>
        <rFont val="Times New Roman"/>
        <family val="1"/>
      </rPr>
      <t xml:space="preserve"> - All other amounts paid on the Wards behalf.  </t>
    </r>
  </si>
  <si>
    <r>
      <t>Gain or Loss Column</t>
    </r>
    <r>
      <rPr>
        <sz val="11"/>
        <rFont val="Times New Roman"/>
        <family val="1"/>
      </rPr>
      <t xml:space="preserve"> - Calculate the gain or loss and enter the amount in the appropriate column.  For a loss enter the amount as a negative in the loss column.</t>
    </r>
  </si>
  <si>
    <r>
      <t>Date</t>
    </r>
    <r>
      <rPr>
        <sz val="11"/>
        <rFont val="Times New Roman"/>
        <family val="1"/>
      </rPr>
      <t xml:space="preserve"> - Day the expense was paid.</t>
    </r>
  </si>
  <si>
    <r>
      <t>Date</t>
    </r>
    <r>
      <rPr>
        <sz val="11"/>
        <rFont val="Times New Roman"/>
        <family val="1"/>
      </rPr>
      <t xml:space="preserve"> - Day the cash or asset was discovered.</t>
    </r>
  </si>
  <si>
    <t>All other transactions are entered in this schedule.</t>
  </si>
  <si>
    <t>Include the calculation used to determine the gain or loss.</t>
  </si>
  <si>
    <t xml:space="preserve">  Sale of Personal Property</t>
  </si>
  <si>
    <t>at the close of  the last accounting period.</t>
  </si>
  <si>
    <t>After completing all schedules, print all tabs and then number your pages.</t>
  </si>
  <si>
    <t>2-4</t>
  </si>
  <si>
    <t>5-9</t>
  </si>
  <si>
    <t>10-12</t>
  </si>
  <si>
    <t>Schedule C:  Net Capital Transactions and Net Adjustments</t>
  </si>
  <si>
    <r>
      <t xml:space="preserve">   </t>
    </r>
    <r>
      <rPr>
        <sz val="11"/>
        <color indexed="12"/>
        <rFont val="Times New Roman"/>
        <family val="1"/>
      </rPr>
      <t xml:space="preserve"> </t>
    </r>
    <r>
      <rPr>
        <b/>
        <sz val="12"/>
        <color indexed="12"/>
        <rFont val="Times New Roman"/>
        <family val="1"/>
      </rPr>
      <t xml:space="preserve"> b</t>
    </r>
    <r>
      <rPr>
        <sz val="11"/>
        <rFont val="Times New Roman"/>
        <family val="1"/>
      </rPr>
      <t xml:space="preserve"> - All other receipts such as refunds, cash received from insurance companies, and cash gifts. </t>
    </r>
  </si>
  <si>
    <t>1.  Tab "Summary":</t>
  </si>
  <si>
    <t>2.  Tab "Sch A - Income":</t>
  </si>
  <si>
    <t>3.  Tab "Sch B - Disbursements":</t>
  </si>
  <si>
    <t>4.  Tab "Sch C - Capital &amp; Adj":</t>
  </si>
  <si>
    <r>
      <t xml:space="preserve">Please note that the Ward's name, case number, and accounting period is atomically entered.  This should be the same information that you entered into </t>
    </r>
    <r>
      <rPr>
        <b/>
        <sz val="11"/>
        <rFont val="Times New Roman"/>
        <family val="1"/>
      </rPr>
      <t>"summary"</t>
    </r>
    <r>
      <rPr>
        <sz val="11"/>
        <rFont val="Times New Roman"/>
        <family val="1"/>
      </rPr>
      <t xml:space="preserve"> tab.  </t>
    </r>
  </si>
  <si>
    <r>
      <t xml:space="preserve">Please note that the Ward's name, case number, and accounting period are atomically entered.  This should be the same information that you entered into the </t>
    </r>
    <r>
      <rPr>
        <b/>
        <sz val="11"/>
        <rFont val="Times New Roman"/>
        <family val="1"/>
      </rPr>
      <t>"Summary"</t>
    </r>
    <r>
      <rPr>
        <sz val="11"/>
        <rFont val="Times New Roman"/>
        <family val="1"/>
      </rPr>
      <t xml:space="preserve"> tab.  </t>
    </r>
  </si>
  <si>
    <r>
      <t>Description:</t>
    </r>
    <r>
      <rPr>
        <sz val="11"/>
        <color indexed="20"/>
        <rFont val="Times New Roman"/>
        <family val="1"/>
      </rPr>
      <t xml:space="preserve"> </t>
    </r>
    <r>
      <rPr>
        <sz val="11"/>
        <rFont val="Times New Roman"/>
        <family val="1"/>
      </rPr>
      <t xml:space="preserve"> Provide a brief description.</t>
    </r>
  </si>
  <si>
    <t xml:space="preserve">        Total Disbursements</t>
  </si>
  <si>
    <r>
      <t xml:space="preserve">Income </t>
    </r>
    <r>
      <rPr>
        <b/>
        <i/>
        <sz val="10"/>
        <rFont val="Times New Roman"/>
        <family val="1"/>
      </rPr>
      <t>(agrees to summary line 2)</t>
    </r>
  </si>
  <si>
    <r>
      <t xml:space="preserve">Principal </t>
    </r>
    <r>
      <rPr>
        <b/>
        <i/>
        <sz val="10"/>
        <rFont val="Times New Roman"/>
        <family val="1"/>
      </rPr>
      <t>(agrees to summary line 3)</t>
    </r>
  </si>
  <si>
    <r>
      <t xml:space="preserve">Attorney Fees and Costs  </t>
    </r>
    <r>
      <rPr>
        <b/>
        <i/>
        <sz val="10"/>
        <rFont val="Times New Roman"/>
        <family val="1"/>
      </rPr>
      <t>(agrees to summary line 5)</t>
    </r>
  </si>
  <si>
    <r>
      <t xml:space="preserve">Guardian Fees and Reimbursements  </t>
    </r>
    <r>
      <rPr>
        <b/>
        <i/>
        <sz val="10"/>
        <rFont val="Times New Roman"/>
        <family val="1"/>
      </rPr>
      <t>(agrees to summary line 6)</t>
    </r>
  </si>
  <si>
    <r>
      <t xml:space="preserve">Other Court Ordered Disbursements  </t>
    </r>
    <r>
      <rPr>
        <b/>
        <i/>
        <sz val="10"/>
        <rFont val="Times New Roman"/>
        <family val="1"/>
      </rPr>
      <t>(agrees to summary line 7)</t>
    </r>
  </si>
  <si>
    <r>
      <t xml:space="preserve">All Other Disbursements  </t>
    </r>
    <r>
      <rPr>
        <b/>
        <i/>
        <sz val="10"/>
        <rFont val="Times New Roman"/>
        <family val="1"/>
      </rPr>
      <t>(agrees to summary line 8)</t>
    </r>
  </si>
  <si>
    <t xml:space="preserve">     Total Disbursements</t>
  </si>
  <si>
    <r>
      <t>This sheet automatically calculates the total coded with an "</t>
    </r>
    <r>
      <rPr>
        <b/>
        <sz val="11"/>
        <color indexed="12"/>
        <rFont val="Times New Roman"/>
        <family val="1"/>
      </rPr>
      <t>a</t>
    </r>
    <r>
      <rPr>
        <sz val="11"/>
        <rFont val="Times New Roman"/>
        <family val="1"/>
      </rPr>
      <t>" or "</t>
    </r>
    <r>
      <rPr>
        <b/>
        <sz val="11"/>
        <color indexed="12"/>
        <rFont val="Times New Roman"/>
        <family val="1"/>
      </rPr>
      <t>b</t>
    </r>
    <r>
      <rPr>
        <sz val="11"/>
        <rFont val="Times New Roman"/>
        <family val="1"/>
      </rPr>
      <t xml:space="preserve">".  However, it is recommended that you hand calculate these amounts to confirm the amounts.  </t>
    </r>
  </si>
  <si>
    <t>a.) for the first annual accounting period - the opening balance of the initial inventory</t>
  </si>
  <si>
    <t>b.) for all other annual accountings  - the ending balance from the previous accounting period</t>
  </si>
  <si>
    <r>
      <t>This sheet automatically calculates the total coded with an "</t>
    </r>
    <r>
      <rPr>
        <b/>
        <sz val="11"/>
        <color indexed="12"/>
        <rFont val="Times New Roman"/>
        <family val="1"/>
      </rPr>
      <t>a</t>
    </r>
    <r>
      <rPr>
        <sz val="11"/>
        <rFont val="Times New Roman"/>
        <family val="1"/>
      </rPr>
      <t>", "</t>
    </r>
    <r>
      <rPr>
        <b/>
        <sz val="11"/>
        <color indexed="12"/>
        <rFont val="Times New Roman"/>
        <family val="1"/>
      </rPr>
      <t>b</t>
    </r>
    <r>
      <rPr>
        <sz val="11"/>
        <rFont val="Times New Roman"/>
        <family val="1"/>
      </rPr>
      <t>", "</t>
    </r>
    <r>
      <rPr>
        <b/>
        <sz val="11"/>
        <color indexed="12"/>
        <rFont val="Times New Roman"/>
        <family val="1"/>
      </rPr>
      <t>c</t>
    </r>
    <r>
      <rPr>
        <sz val="11"/>
        <rFont val="Times New Roman"/>
        <family val="1"/>
      </rPr>
      <t>", or "</t>
    </r>
    <r>
      <rPr>
        <b/>
        <sz val="11"/>
        <color indexed="12"/>
        <rFont val="Times New Roman"/>
        <family val="1"/>
      </rPr>
      <t>d</t>
    </r>
    <r>
      <rPr>
        <sz val="11"/>
        <rFont val="Times New Roman"/>
        <family val="1"/>
      </rPr>
      <t>".  However, it is recommended that you hand calculate these amounts to confirm the amounts.</t>
    </r>
  </si>
  <si>
    <t>Net Capital Transactions - Gain/(Loss)</t>
  </si>
  <si>
    <t>Net Adjustments - Increase/(Decrease)</t>
  </si>
  <si>
    <t>Total Net Capital Transactions and Net Adjustments</t>
  </si>
  <si>
    <r>
      <t xml:space="preserve">Please note that the Ward's name, case number, and accounting period is automatically entered.  This should be the same information that you entered into </t>
    </r>
    <r>
      <rPr>
        <b/>
        <sz val="11"/>
        <rFont val="Times New Roman"/>
        <family val="1"/>
      </rPr>
      <t>"summary"</t>
    </r>
    <r>
      <rPr>
        <sz val="11"/>
        <rFont val="Times New Roman"/>
        <family val="1"/>
      </rPr>
      <t xml:space="preserve"> tab.  </t>
    </r>
  </si>
  <si>
    <r>
      <t>Description</t>
    </r>
    <r>
      <rPr>
        <sz val="11"/>
        <rFont val="Times New Roman"/>
        <family val="1"/>
      </rPr>
      <t xml:space="preserve"> - State "see attached schedule".</t>
    </r>
  </si>
  <si>
    <t>Personal Property</t>
  </si>
  <si>
    <r>
      <t xml:space="preserve">     Net Capital Gains/(Losses)  </t>
    </r>
    <r>
      <rPr>
        <b/>
        <i/>
        <sz val="10"/>
        <rFont val="Times New Roman"/>
        <family val="1"/>
      </rPr>
      <t>(agrees to summary line 10)</t>
    </r>
  </si>
  <si>
    <r>
      <t xml:space="preserve">     Net Adjustments Increases/(Decreases)  </t>
    </r>
    <r>
      <rPr>
        <b/>
        <i/>
        <sz val="10"/>
        <rFont val="Times New Roman"/>
        <family val="1"/>
      </rPr>
      <t>(agrees to summary line 11)</t>
    </r>
  </si>
  <si>
    <t>Jane the Guardian</t>
  </si>
  <si>
    <t>ATM</t>
  </si>
  <si>
    <t>Cash</t>
  </si>
  <si>
    <t>Cash for the Ward's use</t>
  </si>
  <si>
    <t>Court approved fee</t>
  </si>
  <si>
    <t>Examples of adjustments and the information required for each is as follows:</t>
  </si>
  <si>
    <r>
      <t>Date:</t>
    </r>
    <r>
      <rPr>
        <sz val="11"/>
        <color indexed="12"/>
        <rFont val="Times New Roman"/>
        <family val="1"/>
      </rPr>
      <t xml:space="preserve"> </t>
    </r>
    <r>
      <rPr>
        <sz val="11"/>
        <rFont val="Times New Roman"/>
        <family val="1"/>
      </rPr>
      <t xml:space="preserve"> Enter the date the income was received (deposited).</t>
    </r>
  </si>
  <si>
    <r>
      <t>*:</t>
    </r>
    <r>
      <rPr>
        <b/>
        <sz val="11"/>
        <color indexed="12"/>
        <rFont val="Times New Roman"/>
        <family val="1"/>
      </rPr>
      <t xml:space="preserve"> </t>
    </r>
    <r>
      <rPr>
        <sz val="11"/>
        <rFont val="Times New Roman"/>
        <family val="1"/>
      </rPr>
      <t xml:space="preserve"> Enter one of the following codes (each income item must be coded):</t>
    </r>
  </si>
  <si>
    <r>
      <t>Date:</t>
    </r>
    <r>
      <rPr>
        <sz val="11"/>
        <color indexed="12"/>
        <rFont val="Times New Roman"/>
        <family val="1"/>
      </rPr>
      <t xml:space="preserve"> </t>
    </r>
    <r>
      <rPr>
        <sz val="11"/>
        <rFont val="Times New Roman"/>
        <family val="1"/>
      </rPr>
      <t xml:space="preserve"> Enter the date the check was written or the expense was paid</t>
    </r>
  </si>
  <si>
    <r>
      <t>Payee:</t>
    </r>
    <r>
      <rPr>
        <sz val="11"/>
        <color indexed="12"/>
        <rFont val="Times New Roman"/>
        <family val="1"/>
      </rPr>
      <t xml:space="preserve"> </t>
    </r>
    <r>
      <rPr>
        <sz val="11"/>
        <rFont val="Times New Roman"/>
        <family val="1"/>
      </rPr>
      <t xml:space="preserve"> Enter the name of the person or company who received the check or funds.</t>
    </r>
  </si>
  <si>
    <r>
      <t>Description:</t>
    </r>
    <r>
      <rPr>
        <sz val="11"/>
        <color indexed="12"/>
        <rFont val="Times New Roman"/>
        <family val="1"/>
      </rPr>
      <t xml:space="preserve"> </t>
    </r>
    <r>
      <rPr>
        <sz val="11"/>
        <rFont val="Times New Roman"/>
        <family val="1"/>
      </rPr>
      <t xml:space="preserve"> Provide a brief description.</t>
    </r>
  </si>
  <si>
    <r>
      <t xml:space="preserve">*: </t>
    </r>
    <r>
      <rPr>
        <sz val="11"/>
        <rFont val="Times New Roman"/>
        <family val="1"/>
      </rPr>
      <t xml:space="preserve"> Enter one of the following codes (each expense item must be coded):</t>
    </r>
  </si>
  <si>
    <r>
      <t>Asset/Liability</t>
    </r>
    <r>
      <rPr>
        <sz val="11"/>
        <rFont val="Times New Roman"/>
        <family val="1"/>
      </rPr>
      <t xml:space="preserve"> - State the investment being sold (full legal name of stock, bond, or mutual fund).</t>
    </r>
  </si>
  <si>
    <r>
      <t>Date</t>
    </r>
    <r>
      <rPr>
        <sz val="11"/>
        <rFont val="Times New Roman"/>
        <family val="1"/>
      </rPr>
      <t xml:space="preserve"> - Selling date (State "various" if sale occurred over a period of time.)</t>
    </r>
  </si>
  <si>
    <r>
      <t>Asset/Liability</t>
    </r>
    <r>
      <rPr>
        <sz val="11"/>
        <rFont val="Times New Roman"/>
        <family val="1"/>
      </rPr>
      <t xml:space="preserve"> - State "Personal Property".</t>
    </r>
  </si>
  <si>
    <r>
      <t>Description</t>
    </r>
    <r>
      <rPr>
        <sz val="11"/>
        <rFont val="Times New Roman"/>
        <family val="1"/>
      </rPr>
      <t xml:space="preserve"> - Provide a brief description.</t>
    </r>
  </si>
  <si>
    <r>
      <t>Source/Payee</t>
    </r>
    <r>
      <rPr>
        <sz val="11"/>
        <rFont val="Times New Roman"/>
        <family val="1"/>
      </rPr>
      <t xml:space="preserve"> - Enter the payee (person or company) who received the funds.</t>
    </r>
  </si>
  <si>
    <r>
      <t xml:space="preserve">Description </t>
    </r>
    <r>
      <rPr>
        <sz val="11"/>
        <rFont val="Times New Roman"/>
        <family val="1"/>
      </rPr>
      <t>- Provide a brief explanation, such as how the asset was found.</t>
    </r>
  </si>
  <si>
    <r>
      <t>Increase Column</t>
    </r>
    <r>
      <rPr>
        <sz val="11"/>
        <rFont val="Times New Roman"/>
        <family val="1"/>
      </rPr>
      <t xml:space="preserve"> - The amount should be entered in the increase column.  </t>
    </r>
  </si>
  <si>
    <r>
      <t>Decrease Column</t>
    </r>
    <r>
      <rPr>
        <sz val="11"/>
        <rFont val="Times New Roman"/>
        <family val="1"/>
      </rPr>
      <t xml:space="preserve"> - The amount should be entered in this decrease column as a negative amount.  </t>
    </r>
  </si>
  <si>
    <t xml:space="preserve">   Payments made in error:</t>
  </si>
  <si>
    <r>
      <t>Date</t>
    </r>
    <r>
      <rPr>
        <sz val="11"/>
        <rFont val="Times New Roman"/>
        <family val="1"/>
      </rPr>
      <t xml:space="preserve"> - Day the payment was made.</t>
    </r>
  </si>
  <si>
    <r>
      <t xml:space="preserve">Description </t>
    </r>
    <r>
      <rPr>
        <sz val="11"/>
        <rFont val="Times New Roman"/>
        <family val="1"/>
      </rPr>
      <t>- Provide a brief explanation, and if the funds will be received.</t>
    </r>
  </si>
  <si>
    <r>
      <t>Date</t>
    </r>
    <r>
      <rPr>
        <sz val="11"/>
        <rFont val="Times New Roman"/>
        <family val="1"/>
      </rPr>
      <t xml:space="preserve"> - Day the funds were received</t>
    </r>
  </si>
  <si>
    <r>
      <t>Source/Payee</t>
    </r>
    <r>
      <rPr>
        <sz val="11"/>
        <rFont val="Times New Roman"/>
        <family val="1"/>
      </rPr>
      <t xml:space="preserve"> - Enter the payee (person or company) who returned the funds.</t>
    </r>
  </si>
  <si>
    <r>
      <t xml:space="preserve">Description </t>
    </r>
    <r>
      <rPr>
        <sz val="11"/>
        <rFont val="Times New Roman"/>
        <family val="1"/>
      </rPr>
      <t>- Provide a brief explanation.</t>
    </r>
  </si>
  <si>
    <r>
      <t>Date</t>
    </r>
    <r>
      <rPr>
        <sz val="11"/>
        <rFont val="Times New Roman"/>
        <family val="1"/>
      </rPr>
      <t xml:space="preserve"> - Day the liability was discovered.</t>
    </r>
  </si>
  <si>
    <r>
      <t xml:space="preserve">Description </t>
    </r>
    <r>
      <rPr>
        <sz val="11"/>
        <rFont val="Times New Roman"/>
        <family val="1"/>
      </rPr>
      <t>- Provide a brief explanation and if applicable, the related asset.</t>
    </r>
  </si>
  <si>
    <t xml:space="preserve">   Discovered cash or other asset:</t>
  </si>
  <si>
    <t xml:space="preserve">   Discovered a liability:</t>
  </si>
  <si>
    <r>
      <t>Source/Payee</t>
    </r>
    <r>
      <rPr>
        <sz val="11"/>
        <rFont val="Times New Roman"/>
        <family val="1"/>
      </rPr>
      <t xml:space="preserve"> - Enter the description of the asset.  </t>
    </r>
  </si>
  <si>
    <r>
      <t>Source/Payee</t>
    </r>
    <r>
      <rPr>
        <sz val="11"/>
        <rFont val="Times New Roman"/>
        <family val="1"/>
      </rPr>
      <t xml:space="preserve"> - Enter the payee (person or company).</t>
    </r>
  </si>
  <si>
    <t>Total Net Assets is equal to line 1, plus line 4, minus line 9, and plus or minus line 12.</t>
  </si>
  <si>
    <t xml:space="preserve">   Receipt of funds when a payments was made in error:</t>
  </si>
  <si>
    <t>Include a copy of the statement that states the value.</t>
  </si>
  <si>
    <r>
      <t>Asset/Liability</t>
    </r>
    <r>
      <rPr>
        <sz val="11"/>
        <rFont val="Times New Roman"/>
        <family val="1"/>
      </rPr>
      <t xml:space="preserve"> - State the investment being adjusted. (full legal name of stock, bond, or mutual fund).</t>
    </r>
  </si>
  <si>
    <t xml:space="preserve">This adjustment does not require a court order.  </t>
  </si>
  <si>
    <t xml:space="preserve">  Adjusting the Value of Stocks, Bonds, or Mutual Funds as of the last day of the accounting period.</t>
  </si>
  <si>
    <r>
      <t>Date</t>
    </r>
    <r>
      <rPr>
        <sz val="11"/>
        <rFont val="Times New Roman"/>
        <family val="1"/>
      </rPr>
      <t xml:space="preserve"> - The last day of your accounting period. (The day the investment was adjusted.)</t>
    </r>
  </si>
  <si>
    <r>
      <t>Description</t>
    </r>
    <r>
      <rPr>
        <sz val="11"/>
        <rFont val="Times New Roman"/>
        <family val="1"/>
      </rPr>
      <t xml:space="preserve"> - State, </t>
    </r>
    <r>
      <rPr>
        <b/>
        <i/>
        <sz val="11"/>
        <rFont val="Times New Roman"/>
        <family val="1"/>
      </rPr>
      <t>"adjusting the value to agree to the last statement of the accounting year"</t>
    </r>
    <r>
      <rPr>
        <sz val="11"/>
        <rFont val="Times New Roman"/>
        <family val="1"/>
      </rPr>
      <t xml:space="preserve">.  This is considered an "Unrealized Gain/Loss" since the investment was not sold during the year.  </t>
    </r>
  </si>
  <si>
    <t xml:space="preserve">  Adjusting the Value an Investment Portfolio held by an Investment Company as of the last day</t>
  </si>
  <si>
    <t xml:space="preserve">      of the accounting period.</t>
  </si>
  <si>
    <t xml:space="preserve">   Discovered expenses paid by the Ward before the guardianship began:</t>
  </si>
  <si>
    <t>SCHEDULE C - Capital Transactions and Adjustments</t>
  </si>
  <si>
    <t xml:space="preserve"> Adjustments</t>
  </si>
  <si>
    <t>Total Gains and Losses</t>
  </si>
  <si>
    <t>Total Increases and (Decreases)</t>
  </si>
  <si>
    <t>The amounts on these lines are automatically entered from Schedule A - Income.  Confirm that this information is correct.</t>
  </si>
  <si>
    <t>The amounts on these lines are automatically entered from Schedule B - Disbursements.  Confirm that this information is correct.</t>
  </si>
  <si>
    <t>The amounts on these lines are automatically entered from Schedule C - Capital Transactions and Adjustments.  Confirm that this information is correct.</t>
  </si>
  <si>
    <t>Total Net Assets (At the Close of Accounting Period)</t>
  </si>
  <si>
    <t>Total Net Assets</t>
  </si>
  <si>
    <r>
      <t>Cell</t>
    </r>
    <r>
      <rPr>
        <b/>
        <sz val="11"/>
        <rFont val="Times New Roman"/>
        <family val="1"/>
      </rPr>
      <t xml:space="preserve"> -</t>
    </r>
    <r>
      <rPr>
        <sz val="11"/>
        <rFont val="Times New Roman"/>
        <family val="1"/>
      </rPr>
      <t xml:space="preserve"> The information entered in these cells will automatically be entered in all other schedules.</t>
    </r>
  </si>
  <si>
    <t>Enter the full case number for the guardianship.</t>
  </si>
  <si>
    <t>Type an "X" in this box if this report is an amendment of a prior report.</t>
  </si>
  <si>
    <r>
      <t>Note:</t>
    </r>
    <r>
      <rPr>
        <i/>
        <sz val="11"/>
        <rFont val="Times New Roman"/>
        <family val="1"/>
      </rPr>
      <t xml:space="preserve"> This line </t>
    </r>
    <r>
      <rPr>
        <b/>
        <i/>
        <sz val="11"/>
        <rFont val="Times New Roman"/>
        <family val="1"/>
      </rPr>
      <t>MUST</t>
    </r>
    <r>
      <rPr>
        <i/>
        <sz val="11"/>
        <rFont val="Times New Roman"/>
        <family val="1"/>
      </rPr>
      <t xml:space="preserve"> agree to the list of  </t>
    </r>
    <r>
      <rPr>
        <b/>
        <i/>
        <sz val="11"/>
        <rFont val="Times New Roman"/>
        <family val="1"/>
      </rPr>
      <t>"Total Net Assets"</t>
    </r>
    <r>
      <rPr>
        <i/>
        <sz val="11"/>
        <rFont val="Times New Roman"/>
        <family val="1"/>
      </rPr>
      <t xml:space="preserve"> at the end of the accounting period.</t>
    </r>
  </si>
  <si>
    <t>Instructions For Completing</t>
  </si>
  <si>
    <t>Pension - ABC company</t>
  </si>
  <si>
    <t>Pension - XYZ company</t>
  </si>
  <si>
    <t>Social Security Supplemental</t>
  </si>
  <si>
    <t>Interest</t>
  </si>
  <si>
    <t>Dividends</t>
  </si>
  <si>
    <t>Tax Refunds</t>
  </si>
  <si>
    <t>Other Refunds</t>
  </si>
  <si>
    <t>Attorney Fees &amp; Costs</t>
  </si>
  <si>
    <t>Guardian Attorney</t>
  </si>
  <si>
    <t>Ward Attorney</t>
  </si>
  <si>
    <t>Guardian Reimb - Care &amp; Maint Ward</t>
  </si>
  <si>
    <t>Case Management Services</t>
  </si>
  <si>
    <t>Guardianship Costs</t>
  </si>
  <si>
    <t>Other Legal Costs</t>
  </si>
  <si>
    <t>Guardian Reimb - Related Services</t>
  </si>
  <si>
    <t>Guardian Reimb - Other</t>
  </si>
  <si>
    <t>Bookkeeping Services</t>
  </si>
  <si>
    <t>Major Repairs</t>
  </si>
  <si>
    <t>Requires Court Approval</t>
  </si>
  <si>
    <t>Those paid directly to an outside services</t>
  </si>
  <si>
    <t>Funeral Cost</t>
  </si>
  <si>
    <t>Schedule B:  Disbursement</t>
  </si>
  <si>
    <t>Bank Service Charges</t>
  </si>
  <si>
    <t>Medical - Medication</t>
  </si>
  <si>
    <t>Medical - Physicians</t>
  </si>
  <si>
    <t>Medical - Other</t>
  </si>
  <si>
    <t>Nursing Facility</t>
  </si>
  <si>
    <t>Medical - Hospital</t>
  </si>
  <si>
    <t>Utilities</t>
  </si>
  <si>
    <t>water, electric, telephone, cable</t>
  </si>
  <si>
    <t>Travel</t>
  </si>
  <si>
    <t>Clothing and Basic Needs</t>
  </si>
  <si>
    <t>Housing</t>
  </si>
  <si>
    <t>Income Taxes</t>
  </si>
  <si>
    <t>Rent, mortgage, insurance, property taxes</t>
  </si>
  <si>
    <t>Entertainment</t>
  </si>
  <si>
    <t>Groceries and Supplies</t>
  </si>
  <si>
    <t>House Care</t>
  </si>
  <si>
    <t>Cleaning and Yard Services</t>
  </si>
  <si>
    <t>Ward's Personal Use</t>
  </si>
  <si>
    <t>Gifts Given</t>
  </si>
  <si>
    <t>quarterly, or paid with annual tax return</t>
  </si>
  <si>
    <t>Minor purchase for the Ward</t>
  </si>
  <si>
    <t>These may require court approval</t>
  </si>
  <si>
    <t>Other Income</t>
  </si>
  <si>
    <t>Income Tax</t>
  </si>
  <si>
    <t>deposits, utilities, overpayment of expenses</t>
  </si>
  <si>
    <t>Household supplies</t>
  </si>
  <si>
    <t>Appendix A</t>
  </si>
  <si>
    <r>
      <t>Guardian Fees</t>
    </r>
    <r>
      <rPr>
        <sz val="10"/>
        <rFont val="Times New Roman"/>
        <family val="1"/>
      </rPr>
      <t xml:space="preserve"> </t>
    </r>
  </si>
  <si>
    <t>May require court order</t>
  </si>
  <si>
    <t>gifts of less than $100 paid to any one person in a given year</t>
  </si>
  <si>
    <t xml:space="preserve">The above account titles are recommendations and is not intended to be the only accounts allowed.  The chart of accounts are based on the needs of wach case.  The guardian of property can delete those accounts not required and add per your specific needs.  </t>
  </si>
  <si>
    <t>If any of the requires a court order, include them in the section above.</t>
  </si>
  <si>
    <t>Investment Company Service Charge</t>
  </si>
  <si>
    <t>Guardian Reimb - Expenses</t>
  </si>
  <si>
    <t>Cash given to the ward</t>
  </si>
  <si>
    <t>Guardianship Chart of Accounts For:  Income and Disbursements</t>
  </si>
  <si>
    <t xml:space="preserve">Some Guardianships, require payments be made from Income or Principal.  For such cases, the guardian of property can adjust the above accounts to meet their needs.  </t>
  </si>
  <si>
    <t>Clothing, basic supplies, hair care</t>
  </si>
  <si>
    <t>Annual Accounting Part I - Changes in Net Assets</t>
  </si>
  <si>
    <t>ANNUAL ACCOUNTING PART I:  Changes in Net Assets</t>
  </si>
  <si>
    <t>Summary and Schedules A, B, and C</t>
  </si>
  <si>
    <r>
      <t xml:space="preserve">All cells requiring data entry will be in </t>
    </r>
    <r>
      <rPr>
        <b/>
        <sz val="11"/>
        <color indexed="12"/>
        <rFont val="Times New Roman"/>
        <family val="1"/>
      </rPr>
      <t>blue</t>
    </r>
    <r>
      <rPr>
        <sz val="11"/>
        <rFont val="Times New Roman"/>
        <family val="1"/>
      </rPr>
      <t>.</t>
    </r>
  </si>
  <si>
    <r>
      <t xml:space="preserve">If you need more lines to any of the schedules always add them above the last line </t>
    </r>
    <r>
      <rPr>
        <b/>
        <sz val="11"/>
        <color indexed="10"/>
        <rFont val="Times New Roman"/>
        <family val="1"/>
      </rPr>
      <t>(this line is noted)</t>
    </r>
    <r>
      <rPr>
        <sz val="11"/>
        <rFont val="Times New Roman"/>
        <family val="1"/>
      </rPr>
      <t xml:space="preserve">. </t>
    </r>
  </si>
  <si>
    <r>
      <t xml:space="preserve">In cell </t>
    </r>
    <r>
      <rPr>
        <b/>
        <sz val="11"/>
        <color indexed="12"/>
        <rFont val="Times New Roman"/>
        <family val="1"/>
      </rPr>
      <t>I18</t>
    </r>
    <r>
      <rPr>
        <sz val="11"/>
        <rFont val="Times New Roman"/>
        <family val="1"/>
      </rPr>
      <t xml:space="preserve"> enter either:  </t>
    </r>
  </si>
  <si>
    <t xml:space="preserve">Note: </t>
  </si>
  <si>
    <r>
      <t>Check #:</t>
    </r>
    <r>
      <rPr>
        <sz val="11"/>
        <rFont val="Times New Roman"/>
        <family val="1"/>
      </rPr>
      <t xml:space="preserve">  Enter the check number or EFT (Electronic payments), or ATM .</t>
    </r>
  </si>
  <si>
    <t>Capital Transactions may require a court order before the transaction can occur.</t>
  </si>
  <si>
    <t xml:space="preserve">  Sale of Residence or other Real Property</t>
  </si>
  <si>
    <r>
      <t>Asset/Liability</t>
    </r>
    <r>
      <rPr>
        <sz val="11"/>
        <rFont val="Times New Roman"/>
        <family val="1"/>
      </rPr>
      <t xml:space="preserve"> - State type of asset (residence, investment, rental) and list all liabilities payoff at the sale.</t>
    </r>
  </si>
  <si>
    <r>
      <t>Description</t>
    </r>
    <r>
      <rPr>
        <sz val="11"/>
        <rFont val="Times New Roman"/>
        <family val="1"/>
      </rPr>
      <t xml:space="preserve"> - State the purpose for the sale.</t>
    </r>
  </si>
  <si>
    <r>
      <t>Description</t>
    </r>
    <r>
      <rPr>
        <sz val="11"/>
        <rFont val="Times New Roman"/>
        <family val="1"/>
      </rPr>
      <t xml:space="preserve"> - State the number of shares sold.</t>
    </r>
  </si>
  <si>
    <t>Include a copy of the sales document providing the full selling price and a detail of each selling costs.</t>
  </si>
  <si>
    <r>
      <t>Purpose:</t>
    </r>
    <r>
      <rPr>
        <sz val="11"/>
        <rFont val="Times New Roman"/>
        <family val="1"/>
      </rPr>
      <t xml:space="preserve">  The purpose of this electronic spreadsheet is to provide an easy and consistent tool to be used by all Guardians in the Annual and Final  Accountings as required under the Florida Statute §744.365 and local procedures.</t>
    </r>
  </si>
  <si>
    <t>Include a copy of the statement that states the current market value.  This adjustment</t>
  </si>
  <si>
    <t>If the guardian chooses to use Quickbook or another accounting software, the guardian can substitute an Income Statement and the detail ledger of all expense items in place of this schedule.</t>
  </si>
  <si>
    <t xml:space="preserve">If the guardian chooses to use Quickbook or another accounting software, the guardian can substitute an Income Statement and the detail ledger of all income items in place of this schedule. </t>
  </si>
  <si>
    <t>Provide a schedule of gross receipts and payments that determine net proceeds received.  Each gross receipt should include the date, buyer, amount.  Payments should include the date, payee, and purpose of each payment.</t>
  </si>
  <si>
    <t xml:space="preserve">SunTrust </t>
  </si>
  <si>
    <t>Interest on Saving &amp; Money Market</t>
  </si>
  <si>
    <t>remaining personal property</t>
  </si>
  <si>
    <t>VISA</t>
  </si>
  <si>
    <t>CD</t>
  </si>
  <si>
    <t>Interest on CD - renewed for 12 mos.</t>
  </si>
  <si>
    <t>IRA</t>
  </si>
  <si>
    <t>reduction in market value</t>
  </si>
  <si>
    <t>Investments in ML</t>
  </si>
  <si>
    <t>XYZ Stock</t>
  </si>
  <si>
    <t>Increase in Market Value</t>
  </si>
  <si>
    <t>Sold Residence and received $130,150. at closing</t>
  </si>
  <si>
    <t>total cash</t>
  </si>
  <si>
    <t>cd</t>
  </si>
  <si>
    <t>int</t>
  </si>
  <si>
    <t>ML</t>
  </si>
  <si>
    <t>XYZ</t>
  </si>
  <si>
    <t>post AA</t>
  </si>
  <si>
    <t>Court Ordered Atty Fees</t>
  </si>
  <si>
    <t>Unpiad Court Ordered Atty Fees</t>
  </si>
  <si>
    <t>IN  THE  CIRCUIT  COURT, EIGHTEENTH JUDICIAL CIRCUIT, BREVARD COUNTY, FL</t>
  </si>
  <si>
    <t>GUARDIANSHIP  DIVISION</t>
  </si>
  <si>
    <t xml:space="preserve">IN RE: </t>
  </si>
  <si>
    <r>
      <t xml:space="preserve">Enter the beginning date of the accounting period (example: </t>
    </r>
    <r>
      <rPr>
        <b/>
        <sz val="11"/>
        <color indexed="12"/>
        <rFont val="Times New Roman"/>
        <family val="1"/>
      </rPr>
      <t>8/1/18</t>
    </r>
    <r>
      <rPr>
        <sz val="11"/>
        <rFont val="Times New Roman"/>
        <family val="1"/>
      </rPr>
      <t>)</t>
    </r>
  </si>
  <si>
    <r>
      <t xml:space="preserve">Enter the ending date of the accounting period (example: </t>
    </r>
    <r>
      <rPr>
        <b/>
        <sz val="11"/>
        <color indexed="12"/>
        <rFont val="Times New Roman"/>
        <family val="1"/>
      </rPr>
      <t>7/31/19</t>
    </r>
    <r>
      <rPr>
        <sz val="11"/>
        <rFont val="Times New Roman"/>
        <family val="1"/>
      </rPr>
      <t>)</t>
    </r>
  </si>
  <si>
    <t xml:space="preserve">Beginning Assets on: </t>
  </si>
  <si>
    <t>(this should equal Ending Assets on previous accounting, or if this is the first accounting, total assets on the verified inventory)</t>
  </si>
  <si>
    <t>CASH AND EQUIVALENTS</t>
  </si>
  <si>
    <t>Total Cash Assets</t>
  </si>
  <si>
    <t>INTANGIBLE ASSETS</t>
  </si>
  <si>
    <t>Total Intangible Assets</t>
  </si>
  <si>
    <t>REAL ESTATE</t>
  </si>
  <si>
    <t>Total Real Estate</t>
  </si>
  <si>
    <t>PERSONAL PROPERTY</t>
  </si>
  <si>
    <t>Total Personal Property</t>
  </si>
  <si>
    <t>OTHER LIABILITIES</t>
  </si>
  <si>
    <t>Total Other Liabilities</t>
  </si>
  <si>
    <t>Net Beginning Assets (Enter on Summary Line1)</t>
  </si>
  <si>
    <t>SunTrust checking # 6789</t>
  </si>
  <si>
    <t>SunTrust savings # 2333</t>
  </si>
  <si>
    <t>ABC Bank MMF #8777</t>
  </si>
  <si>
    <t>CD - QQQ Bank</t>
  </si>
  <si>
    <t>IRA- ABC Investments # 5666</t>
  </si>
  <si>
    <t>Merrill Lynch # 6456</t>
  </si>
  <si>
    <t>XYZ Stock - 100 shares</t>
  </si>
  <si>
    <t>MY company stock - 250 shares- value unknown</t>
  </si>
  <si>
    <t>Home 123 Apple Lane</t>
  </si>
  <si>
    <t>Rental Home - 888 Peach St.</t>
  </si>
  <si>
    <t>Mortgage &amp; Loan on Home</t>
  </si>
  <si>
    <t>Land in Viera</t>
  </si>
  <si>
    <t>Land in Titusville</t>
  </si>
  <si>
    <t>Security interest &amp; lien on Rental home</t>
  </si>
  <si>
    <t>Security interest - land in Viera</t>
  </si>
  <si>
    <t>Personal property - value not determined on inventory</t>
  </si>
  <si>
    <t>2012 Chevrolet Corvette</t>
  </si>
  <si>
    <t>Visa Card # 4393</t>
  </si>
  <si>
    <t xml:space="preserve">  (Does not include bank transfers or receipts from Sale or other Dispositions of principal assets.  Such transactions are shown on Schedule C.)</t>
  </si>
  <si>
    <t xml:space="preserve">  (Does not include bank transfers or losses from Sale or other Dispositions of principal assets.  Such transactions are shown on Schedule C.)</t>
  </si>
  <si>
    <r>
      <t xml:space="preserve">Capital Transactions </t>
    </r>
    <r>
      <rPr>
        <i/>
        <sz val="10"/>
        <rFont val="Times New Roman"/>
        <family val="1"/>
      </rPr>
      <t xml:space="preserve"> (includes bank transfers that zero out)</t>
    </r>
  </si>
  <si>
    <r>
      <t xml:space="preserve">Include a copy of the of the original contract, any amended contracts, and the final </t>
    </r>
    <r>
      <rPr>
        <b/>
        <sz val="11"/>
        <rFont val="Times New Roman"/>
        <family val="1"/>
      </rPr>
      <t>closing statement</t>
    </r>
    <r>
      <rPr>
        <sz val="11"/>
        <rFont val="Times New Roman"/>
        <family val="1"/>
      </rPr>
      <t>.</t>
    </r>
  </si>
  <si>
    <t xml:space="preserve">  Bank/Investment Account Transfers</t>
  </si>
  <si>
    <r>
      <t xml:space="preserve">List bank/investment account funds </t>
    </r>
    <r>
      <rPr>
        <b/>
        <sz val="11"/>
        <rFont val="Times New Roman"/>
        <family val="1"/>
      </rPr>
      <t>transferred from</t>
    </r>
    <r>
      <rPr>
        <sz val="11"/>
        <rFont val="Times New Roman"/>
        <family val="1"/>
      </rPr>
      <t xml:space="preserve"> and bank/investment account funds </t>
    </r>
    <r>
      <rPr>
        <b/>
        <sz val="11"/>
        <rFont val="Times New Roman"/>
        <family val="1"/>
      </rPr>
      <t>transferred to</t>
    </r>
    <r>
      <rPr>
        <sz val="11"/>
        <rFont val="Times New Roman"/>
        <family val="1"/>
      </rPr>
      <t xml:space="preserve"> (should zero out)</t>
    </r>
  </si>
  <si>
    <t xml:space="preserve">  Sale of Stocks, Bonds, or Mutual Funds not held by an Invenstment firm</t>
  </si>
  <si>
    <t>CAPITAL TRANSACTIONS:</t>
  </si>
  <si>
    <t>ADJUSTMENTS:</t>
  </si>
  <si>
    <t>bank transfer to checking</t>
  </si>
  <si>
    <t>Suntrust Checking #6789</t>
  </si>
  <si>
    <t>EFT</t>
  </si>
  <si>
    <t>Prepare Verified Inventory</t>
  </si>
  <si>
    <t>JD Pilley CPA</t>
  </si>
  <si>
    <t>Prepare Annual Accounting</t>
  </si>
  <si>
    <t>ML Parrott Accounting Svcs</t>
  </si>
  <si>
    <t>bank transfer from MMF</t>
  </si>
  <si>
    <t>Paid Balance on Credit Card $4,310, includes a $20 fee</t>
  </si>
  <si>
    <t>05-2017-GA-012345-XXXX-XX</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</si>
</sst>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7" formatCode="&quot;$&quot;#,##0.00_);\(&quot;$&quot;#,##0.00\)"/>
    <numFmt numFmtId="44" formatCode="_(&quot;$&quot;* #,##0.00_);_(&quot;$&quot;* \(#,##0.00\);_(&quot;$&quot;* &quot;-&quot;??_);_(@_)"/>
    <numFmt numFmtId="43" formatCode="_(* #,##0.00_);_(* \(#,##0.00\);_(* &quot;-&quot;??_);_(@_)"/>
    <numFmt numFmtId="164" formatCode="[$-409]mmmm\ d\,\ yyyy;@"/>
  </numFmts>
  <fonts count="31" x14ac:knownFonts="1">
    <font>
      <sz val="10"/>
      <name val="Arial"/>
    </font>
    <font>
      <sz val="10"/>
      <name val="Arial"/>
      <family val="2"/>
    </font>
    <font>
      <sz val="8"/>
      <name val="Arial"/>
      <family val="2"/>
    </font>
    <font>
      <sz val="10"/>
      <name val="Times New Roman"/>
      <family val="1"/>
    </font>
    <font>
      <sz val="12"/>
      <name val="Times New Roman"/>
      <family val="1"/>
    </font>
    <font>
      <b/>
      <sz val="12"/>
      <name val="Times New Roman"/>
      <family val="1"/>
    </font>
    <font>
      <sz val="12"/>
      <color indexed="12"/>
      <name val="Times New Roman"/>
      <family val="1"/>
    </font>
    <font>
      <b/>
      <sz val="12"/>
      <color indexed="12"/>
      <name val="Times New Roman"/>
      <family val="1"/>
    </font>
    <font>
      <i/>
      <sz val="12"/>
      <name val="Times New Roman"/>
      <family val="1"/>
    </font>
    <font>
      <sz val="8"/>
      <name val="Times New Roman"/>
      <family val="1"/>
    </font>
    <font>
      <sz val="11"/>
      <color indexed="12"/>
      <name val="Times New Roman"/>
      <family val="1"/>
    </font>
    <font>
      <b/>
      <sz val="11"/>
      <name val="Times New Roman"/>
      <family val="1"/>
    </font>
    <font>
      <sz val="11"/>
      <name val="Times New Roman"/>
      <family val="1"/>
    </font>
    <font>
      <b/>
      <sz val="11"/>
      <color indexed="12"/>
      <name val="Times New Roman"/>
      <family val="1"/>
    </font>
    <font>
      <sz val="11"/>
      <color indexed="20"/>
      <name val="Times New Roman"/>
      <family val="1"/>
    </font>
    <font>
      <sz val="8"/>
      <color indexed="10"/>
      <name val="Times New Roman"/>
      <family val="1"/>
    </font>
    <font>
      <b/>
      <i/>
      <sz val="11"/>
      <name val="Times New Roman"/>
      <family val="1"/>
    </font>
    <font>
      <b/>
      <sz val="14"/>
      <name val="Times New Roman"/>
      <family val="1"/>
    </font>
    <font>
      <b/>
      <sz val="16"/>
      <name val="Times New Roman"/>
      <family val="1"/>
    </font>
    <font>
      <i/>
      <sz val="11"/>
      <name val="Times New Roman"/>
      <family val="1"/>
    </font>
    <font>
      <b/>
      <i/>
      <sz val="10"/>
      <name val="Times New Roman"/>
      <family val="1"/>
    </font>
    <font>
      <b/>
      <sz val="14"/>
      <color indexed="12"/>
      <name val="Times New Roman"/>
      <family val="1"/>
    </font>
    <font>
      <b/>
      <sz val="14"/>
      <color indexed="17"/>
      <name val="Times New Roman"/>
      <family val="1"/>
    </font>
    <font>
      <sz val="14"/>
      <name val="Times New Roman"/>
      <family val="1"/>
    </font>
    <font>
      <b/>
      <sz val="10"/>
      <color indexed="12"/>
      <name val="Times New Roman"/>
      <family val="1"/>
    </font>
    <font>
      <b/>
      <sz val="11"/>
      <color indexed="10"/>
      <name val="Times New Roman"/>
      <family val="1"/>
    </font>
    <font>
      <b/>
      <i/>
      <sz val="11"/>
      <color indexed="10"/>
      <name val="Times New Roman"/>
      <family val="1"/>
    </font>
    <font>
      <sz val="10"/>
      <color indexed="12"/>
      <name val="Times New Roman"/>
      <family val="1"/>
    </font>
    <font>
      <sz val="14"/>
      <name val="Arial"/>
      <family val="2"/>
    </font>
    <font>
      <sz val="7"/>
      <name val="Times New Roman"/>
      <family val="1"/>
    </font>
    <font>
      <i/>
      <sz val="10"/>
      <name val="Times New Roman"/>
      <family val="1"/>
    </font>
  </fonts>
  <fills count="3">
    <fill>
      <patternFill patternType="none"/>
    </fill>
    <fill>
      <patternFill patternType="gray125"/>
    </fill>
    <fill>
      <patternFill patternType="solid">
        <fgColor theme="0"/>
        <bgColor indexed="64"/>
      </patternFill>
    </fill>
  </fills>
  <borders count="24">
    <border>
      <left/>
      <right/>
      <top/>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double">
        <color indexed="64"/>
      </top>
      <bottom style="double">
        <color indexed="64"/>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0" fontId="1" fillId="0" borderId="0"/>
  </cellStyleXfs>
  <cellXfs count="169">
    <xf numFmtId="0" fontId="0" fillId="0" borderId="0" xfId="0"/>
    <xf numFmtId="0" fontId="3" fillId="0" borderId="0" xfId="0" applyFont="1"/>
    <xf numFmtId="0" fontId="4" fillId="0" borderId="0" xfId="0" applyFont="1"/>
    <xf numFmtId="0" fontId="5" fillId="0" borderId="0" xfId="0" applyFont="1"/>
    <xf numFmtId="0" fontId="5" fillId="0" borderId="0" xfId="0" applyFont="1" applyAlignment="1">
      <alignment horizontal="right"/>
    </xf>
    <xf numFmtId="0" fontId="5" fillId="0" borderId="0" xfId="0" applyFont="1" applyAlignment="1">
      <alignment horizontal="centerContinuous"/>
    </xf>
    <xf numFmtId="0" fontId="4" fillId="0" borderId="0" xfId="0" applyFont="1" applyAlignment="1">
      <alignment horizontal="centerContinuous"/>
    </xf>
    <xf numFmtId="164" fontId="7" fillId="0" borderId="0" xfId="0" applyNumberFormat="1" applyFont="1" applyAlignment="1">
      <alignment horizontal="left"/>
    </xf>
    <xf numFmtId="0" fontId="0" fillId="0" borderId="0" xfId="0" applyAlignment="1">
      <alignment horizontal="left"/>
    </xf>
    <xf numFmtId="43" fontId="4" fillId="0" borderId="0" xfId="1" applyFont="1"/>
    <xf numFmtId="43" fontId="4" fillId="0" borderId="1" xfId="1" applyFont="1" applyBorder="1"/>
    <xf numFmtId="0" fontId="5" fillId="0" borderId="1" xfId="0" applyFont="1" applyBorder="1"/>
    <xf numFmtId="0" fontId="4" fillId="0" borderId="1" xfId="0" applyFont="1" applyBorder="1"/>
    <xf numFmtId="0" fontId="5" fillId="0" borderId="0" xfId="0" applyFont="1" applyBorder="1"/>
    <xf numFmtId="0" fontId="4" fillId="0" borderId="0" xfId="0" applyFont="1" applyBorder="1"/>
    <xf numFmtId="0" fontId="4" fillId="0" borderId="0" xfId="0" applyFont="1" applyAlignment="1">
      <alignment horizontal="center"/>
    </xf>
    <xf numFmtId="0" fontId="5" fillId="0" borderId="0" xfId="0" applyFont="1" applyAlignment="1">
      <alignment horizontal="center"/>
    </xf>
    <xf numFmtId="39" fontId="4" fillId="0" borderId="0" xfId="1" applyNumberFormat="1" applyFont="1" applyBorder="1"/>
    <xf numFmtId="39" fontId="4" fillId="0" borderId="1" xfId="1" applyNumberFormat="1" applyFont="1" applyBorder="1"/>
    <xf numFmtId="164" fontId="7" fillId="0" borderId="2" xfId="0" applyNumberFormat="1" applyFont="1" applyBorder="1" applyAlignment="1">
      <alignment horizontal="center"/>
    </xf>
    <xf numFmtId="39" fontId="4" fillId="0" borderId="0" xfId="0" applyNumberFormat="1" applyFont="1"/>
    <xf numFmtId="39" fontId="6" fillId="0" borderId="3" xfId="0" applyNumberFormat="1" applyFont="1" applyBorder="1" applyAlignment="1">
      <alignment vertical="center"/>
    </xf>
    <xf numFmtId="0" fontId="9" fillId="0" borderId="0" xfId="0" applyFont="1"/>
    <xf numFmtId="14" fontId="10" fillId="0" borderId="3" xfId="0" applyNumberFormat="1" applyFont="1" applyBorder="1" applyAlignment="1">
      <alignment horizontal="center" vertical="center"/>
    </xf>
    <xf numFmtId="0" fontId="10" fillId="0" borderId="3" xfId="0" applyFont="1" applyBorder="1" applyAlignment="1">
      <alignment horizontal="center" vertical="center" wrapText="1"/>
    </xf>
    <xf numFmtId="0" fontId="10" fillId="0" borderId="4" xfId="0" applyFont="1" applyBorder="1" applyAlignment="1">
      <alignment horizontal="left" vertical="center" wrapText="1"/>
    </xf>
    <xf numFmtId="7" fontId="4" fillId="0" borderId="5" xfId="0" applyNumberFormat="1" applyFont="1" applyBorder="1"/>
    <xf numFmtId="7" fontId="5" fillId="0" borderId="5" xfId="0" applyNumberFormat="1" applyFont="1" applyBorder="1"/>
    <xf numFmtId="0" fontId="11" fillId="0" borderId="0" xfId="0" applyFont="1" applyAlignment="1">
      <alignment horizontal="right"/>
    </xf>
    <xf numFmtId="164" fontId="11" fillId="0" borderId="0" xfId="0" applyNumberFormat="1" applyFont="1" applyAlignment="1">
      <alignment horizontal="left"/>
    </xf>
    <xf numFmtId="0" fontId="10" fillId="0" borderId="3" xfId="0" applyNumberFormat="1" applyFont="1" applyBorder="1" applyAlignment="1">
      <alignment horizontal="center" vertical="center"/>
    </xf>
    <xf numFmtId="0" fontId="10" fillId="0" borderId="4" xfId="0" applyFont="1" applyBorder="1" applyAlignment="1">
      <alignment horizontal="center" vertical="center" wrapText="1"/>
    </xf>
    <xf numFmtId="7" fontId="4" fillId="0" borderId="0" xfId="0" applyNumberFormat="1" applyFont="1"/>
    <xf numFmtId="0" fontId="9" fillId="0" borderId="0" xfId="0" applyFont="1" applyAlignment="1">
      <alignment horizontal="right"/>
    </xf>
    <xf numFmtId="39" fontId="9" fillId="0" borderId="0" xfId="1" applyNumberFormat="1" applyFont="1"/>
    <xf numFmtId="14" fontId="10" fillId="0" borderId="6" xfId="0" applyNumberFormat="1" applyFont="1" applyBorder="1" applyAlignment="1">
      <alignment horizontal="center" vertical="center"/>
    </xf>
    <xf numFmtId="0" fontId="10" fillId="0" borderId="6" xfId="0" applyNumberFormat="1" applyFont="1" applyBorder="1" applyAlignment="1">
      <alignment horizontal="center" vertical="center"/>
    </xf>
    <xf numFmtId="0" fontId="10" fillId="0" borderId="6" xfId="0" applyFont="1" applyBorder="1" applyAlignment="1">
      <alignment horizontal="center" vertical="center" wrapText="1"/>
    </xf>
    <xf numFmtId="0" fontId="10" fillId="0" borderId="7" xfId="0" applyFont="1" applyBorder="1" applyAlignment="1">
      <alignment horizontal="left" vertical="center" wrapText="1"/>
    </xf>
    <xf numFmtId="0" fontId="10" fillId="0" borderId="7" xfId="0" applyFont="1" applyBorder="1" applyAlignment="1">
      <alignment horizontal="center" vertical="center" wrapText="1"/>
    </xf>
    <xf numFmtId="39" fontId="6" fillId="0" borderId="6" xfId="0" applyNumberFormat="1" applyFont="1" applyBorder="1" applyAlignment="1">
      <alignment vertical="center"/>
    </xf>
    <xf numFmtId="0" fontId="5" fillId="0" borderId="8" xfId="0" applyFont="1" applyBorder="1" applyAlignment="1">
      <alignment horizontal="center"/>
    </xf>
    <xf numFmtId="0" fontId="5" fillId="0" borderId="9" xfId="0" applyFont="1" applyBorder="1" applyAlignment="1">
      <alignment horizontal="center"/>
    </xf>
    <xf numFmtId="0" fontId="5" fillId="0" borderId="10" xfId="0" applyFont="1" applyBorder="1" applyAlignment="1">
      <alignment horizontal="centerContinuous"/>
    </xf>
    <xf numFmtId="0" fontId="5" fillId="0" borderId="11" xfId="0" applyFont="1" applyBorder="1" applyAlignment="1">
      <alignment horizontal="center"/>
    </xf>
    <xf numFmtId="0" fontId="4" fillId="0" borderId="0" xfId="0" quotePrefix="1" applyFont="1" applyAlignment="1">
      <alignment horizontal="center"/>
    </xf>
    <xf numFmtId="0" fontId="5" fillId="0" borderId="10" xfId="0" quotePrefix="1" applyFont="1" applyBorder="1" applyAlignment="1">
      <alignment horizontal="centerContinuous"/>
    </xf>
    <xf numFmtId="43" fontId="4" fillId="0" borderId="1" xfId="0" applyNumberFormat="1" applyFont="1" applyBorder="1"/>
    <xf numFmtId="0" fontId="12" fillId="0" borderId="0" xfId="0" applyFont="1"/>
    <xf numFmtId="0" fontId="12" fillId="0" borderId="0" xfId="0" applyFont="1" applyAlignment="1">
      <alignment vertical="top"/>
    </xf>
    <xf numFmtId="0" fontId="12" fillId="0" borderId="0" xfId="0" applyFont="1" applyAlignment="1">
      <alignment vertical="top" wrapText="1"/>
    </xf>
    <xf numFmtId="0" fontId="5" fillId="0" borderId="0" xfId="0" applyFont="1" applyAlignment="1">
      <alignment horizontal="center" vertical="top"/>
    </xf>
    <xf numFmtId="7" fontId="4" fillId="0" borderId="5" xfId="2" applyNumberFormat="1" applyFont="1" applyBorder="1"/>
    <xf numFmtId="0" fontId="10" fillId="0" borderId="3" xfId="0" applyFont="1" applyBorder="1" applyAlignment="1">
      <alignment horizontal="left" vertical="center" wrapText="1"/>
    </xf>
    <xf numFmtId="0" fontId="10" fillId="0" borderId="6" xfId="0" applyFont="1" applyBorder="1" applyAlignment="1">
      <alignment horizontal="left" vertical="center" wrapText="1"/>
    </xf>
    <xf numFmtId="0" fontId="4" fillId="0" borderId="8" xfId="0" applyFont="1" applyBorder="1" applyAlignment="1">
      <alignment horizontal="center"/>
    </xf>
    <xf numFmtId="0" fontId="4" fillId="0" borderId="9" xfId="0" applyFont="1" applyBorder="1" applyAlignment="1">
      <alignment horizontal="center"/>
    </xf>
    <xf numFmtId="0" fontId="4" fillId="0" borderId="10" xfId="0" applyFont="1" applyBorder="1" applyAlignment="1">
      <alignment horizontal="centerContinuous"/>
    </xf>
    <xf numFmtId="0" fontId="4" fillId="0" borderId="11" xfId="0" applyFont="1" applyBorder="1" applyAlignment="1">
      <alignment horizontal="center"/>
    </xf>
    <xf numFmtId="39" fontId="10" fillId="0" borderId="7" xfId="0" applyNumberFormat="1" applyFont="1" applyBorder="1" applyAlignment="1">
      <alignment horizontal="center" vertical="center" wrapText="1"/>
    </xf>
    <xf numFmtId="39" fontId="10" fillId="0" borderId="4" xfId="0" applyNumberFormat="1" applyFont="1" applyBorder="1" applyAlignment="1">
      <alignment horizontal="center" vertical="center" wrapText="1"/>
    </xf>
    <xf numFmtId="7" fontId="5" fillId="0" borderId="12" xfId="0" applyNumberFormat="1" applyFont="1" applyBorder="1"/>
    <xf numFmtId="14" fontId="15" fillId="0" borderId="3" xfId="0" applyNumberFormat="1" applyFont="1" applyBorder="1" applyAlignment="1">
      <alignment horizontal="left" vertical="center"/>
    </xf>
    <xf numFmtId="0" fontId="16" fillId="0" borderId="0" xfId="0" applyFont="1"/>
    <xf numFmtId="0" fontId="17" fillId="0" borderId="0" xfId="0" applyFont="1" applyAlignment="1">
      <alignment horizontal="centerContinuous" vertical="center"/>
    </xf>
    <xf numFmtId="0" fontId="11" fillId="0" borderId="0" xfId="0" applyFont="1" applyAlignment="1">
      <alignment wrapText="1"/>
    </xf>
    <xf numFmtId="0" fontId="11" fillId="0" borderId="0" xfId="0" applyFont="1"/>
    <xf numFmtId="0" fontId="12" fillId="0" borderId="0" xfId="0" applyFont="1" applyAlignment="1">
      <alignment wrapText="1"/>
    </xf>
    <xf numFmtId="0" fontId="13" fillId="0" borderId="0" xfId="0" applyFont="1" applyAlignment="1">
      <alignment wrapText="1"/>
    </xf>
    <xf numFmtId="0" fontId="18" fillId="0" borderId="0" xfId="0" applyFont="1" applyAlignment="1">
      <alignment horizontal="centerContinuous" vertical="center"/>
    </xf>
    <xf numFmtId="0" fontId="13" fillId="0" borderId="0" xfId="0" applyFont="1"/>
    <xf numFmtId="0" fontId="7" fillId="0" borderId="0" xfId="0" applyNumberFormat="1" applyFont="1" applyAlignment="1">
      <alignment horizontal="center"/>
    </xf>
    <xf numFmtId="0" fontId="7" fillId="0" borderId="0" xfId="0" applyNumberFormat="1" applyFont="1"/>
    <xf numFmtId="0" fontId="7" fillId="0" borderId="0" xfId="0" applyNumberFormat="1" applyFont="1" applyAlignment="1">
      <alignment horizontal="center" vertical="top"/>
    </xf>
    <xf numFmtId="0" fontId="7" fillId="0" borderId="0" xfId="0" quotePrefix="1" applyNumberFormat="1" applyFont="1" applyAlignment="1">
      <alignment horizontal="center" vertical="top"/>
    </xf>
    <xf numFmtId="0" fontId="16" fillId="0" borderId="0" xfId="0" applyFont="1" applyAlignment="1">
      <alignment vertical="top" wrapText="1"/>
    </xf>
    <xf numFmtId="0" fontId="12" fillId="0" borderId="0" xfId="0" applyFont="1" applyAlignment="1">
      <alignment horizontal="left" wrapText="1"/>
    </xf>
    <xf numFmtId="0" fontId="0" fillId="0" borderId="0" xfId="0" applyAlignment="1">
      <alignment horizontal="left" wrapText="1"/>
    </xf>
    <xf numFmtId="7" fontId="5" fillId="0" borderId="0" xfId="0" applyNumberFormat="1" applyFont="1" applyBorder="1"/>
    <xf numFmtId="0" fontId="13" fillId="0" borderId="0" xfId="0" applyFont="1" applyAlignment="1">
      <alignment vertical="top" wrapText="1"/>
    </xf>
    <xf numFmtId="0" fontId="21" fillId="0" borderId="0" xfId="0" applyFont="1" applyAlignment="1">
      <alignment vertical="top" wrapText="1"/>
    </xf>
    <xf numFmtId="0" fontId="22" fillId="0" borderId="0" xfId="0" applyFont="1"/>
    <xf numFmtId="0" fontId="17" fillId="0" borderId="0" xfId="0" applyFont="1" applyAlignment="1">
      <alignment horizontal="center" vertical="top"/>
    </xf>
    <xf numFmtId="0" fontId="23" fillId="0" borderId="0" xfId="0" applyFont="1" applyAlignment="1">
      <alignment vertical="top" wrapText="1"/>
    </xf>
    <xf numFmtId="0" fontId="23" fillId="0" borderId="0" xfId="0" applyFont="1"/>
    <xf numFmtId="39" fontId="10" fillId="0" borderId="3" xfId="0" applyNumberFormat="1" applyFont="1" applyBorder="1" applyAlignment="1">
      <alignment horizontal="center" vertical="center" wrapText="1"/>
    </xf>
    <xf numFmtId="39" fontId="10" fillId="0" borderId="6" xfId="0" applyNumberFormat="1" applyFont="1" applyBorder="1" applyAlignment="1">
      <alignment horizontal="center" vertical="center" wrapText="1"/>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5" fillId="0" borderId="0" xfId="0" applyFont="1" applyAlignment="1">
      <alignment horizontal="left"/>
    </xf>
    <xf numFmtId="0" fontId="5" fillId="0" borderId="0" xfId="0" applyFont="1" applyAlignment="1">
      <alignment horizontal="centerContinuous" vertical="center"/>
    </xf>
    <xf numFmtId="0" fontId="5" fillId="0" borderId="0" xfId="0" applyFont="1" applyAlignment="1">
      <alignment horizontal="centerContinuous" vertical="center" wrapText="1"/>
    </xf>
    <xf numFmtId="0" fontId="17" fillId="0" borderId="0" xfId="0" applyFont="1" applyAlignment="1">
      <alignment horizontal="centerContinuous" vertical="center" wrapText="1"/>
    </xf>
    <xf numFmtId="0" fontId="3" fillId="0" borderId="0" xfId="0" applyFont="1" applyAlignment="1">
      <alignment wrapText="1"/>
    </xf>
    <xf numFmtId="0" fontId="24" fillId="0" borderId="0" xfId="0" applyFont="1" applyAlignment="1">
      <alignment vertical="top"/>
    </xf>
    <xf numFmtId="0" fontId="3" fillId="0" borderId="0" xfId="0" applyFont="1" applyAlignment="1">
      <alignment vertical="top" wrapText="1"/>
    </xf>
    <xf numFmtId="0" fontId="3" fillId="0" borderId="0" xfId="0" applyFont="1" applyAlignment="1">
      <alignment vertical="top"/>
    </xf>
    <xf numFmtId="0" fontId="11" fillId="0" borderId="0" xfId="0" applyFont="1" applyAlignment="1">
      <alignment vertical="top"/>
    </xf>
    <xf numFmtId="0" fontId="26" fillId="0" borderId="0" xfId="0" applyFont="1" applyAlignment="1">
      <alignment vertical="top" wrapText="1"/>
    </xf>
    <xf numFmtId="0" fontId="26" fillId="0" borderId="0" xfId="0" applyFont="1" applyAlignment="1">
      <alignment horizontal="right" vertical="top"/>
    </xf>
    <xf numFmtId="43" fontId="3" fillId="0" borderId="0" xfId="1" applyFont="1"/>
    <xf numFmtId="43" fontId="3" fillId="0" borderId="5" xfId="1" applyFont="1" applyBorder="1"/>
    <xf numFmtId="43" fontId="27" fillId="0" borderId="0" xfId="1" applyFont="1"/>
    <xf numFmtId="43" fontId="3" fillId="0" borderId="0" xfId="1" applyFont="1" applyAlignment="1">
      <alignment horizontal="center"/>
    </xf>
    <xf numFmtId="0" fontId="5" fillId="0" borderId="0" xfId="0" applyFont="1" applyAlignment="1"/>
    <xf numFmtId="0" fontId="4" fillId="2" borderId="0" xfId="0" applyFont="1" applyFill="1"/>
    <xf numFmtId="39" fontId="4" fillId="2" borderId="1" xfId="1" applyNumberFormat="1" applyFont="1" applyFill="1" applyBorder="1"/>
    <xf numFmtId="0" fontId="4" fillId="0" borderId="0" xfId="3" applyFont="1"/>
    <xf numFmtId="0" fontId="5" fillId="0" borderId="0" xfId="3" applyFont="1" applyAlignment="1">
      <alignment horizontal="right"/>
    </xf>
    <xf numFmtId="0" fontId="5" fillId="0" borderId="0" xfId="3" applyFont="1"/>
    <xf numFmtId="164" fontId="11" fillId="0" borderId="0" xfId="3" applyNumberFormat="1" applyFont="1" applyAlignment="1">
      <alignment horizontal="left"/>
    </xf>
    <xf numFmtId="0" fontId="5" fillId="0" borderId="0" xfId="3" applyFont="1" applyBorder="1"/>
    <xf numFmtId="0" fontId="4" fillId="0" borderId="0" xfId="3" applyFont="1" applyBorder="1"/>
    <xf numFmtId="0" fontId="5" fillId="0" borderId="0" xfId="3" applyFont="1" applyBorder="1" applyAlignment="1">
      <alignment vertical="center"/>
    </xf>
    <xf numFmtId="14" fontId="10" fillId="0" borderId="0" xfId="3" applyNumberFormat="1" applyFont="1" applyBorder="1" applyAlignment="1">
      <alignment horizontal="center" vertical="center"/>
    </xf>
    <xf numFmtId="0" fontId="10" fillId="0" borderId="0" xfId="3" applyFont="1" applyBorder="1" applyAlignment="1">
      <alignment horizontal="center" vertical="center" wrapText="1"/>
    </xf>
    <xf numFmtId="39" fontId="6" fillId="0" borderId="0" xfId="3" applyNumberFormat="1" applyFont="1" applyBorder="1" applyAlignment="1">
      <alignment vertical="center"/>
    </xf>
    <xf numFmtId="39" fontId="6" fillId="0" borderId="1" xfId="3" applyNumberFormat="1" applyFont="1" applyBorder="1" applyAlignment="1">
      <alignment vertical="center"/>
    </xf>
    <xf numFmtId="7" fontId="5" fillId="0" borderId="5" xfId="3" applyNumberFormat="1" applyFont="1" applyBorder="1"/>
    <xf numFmtId="0" fontId="5" fillId="0" borderId="17" xfId="3" applyFont="1" applyBorder="1" applyAlignment="1"/>
    <xf numFmtId="0" fontId="5" fillId="0" borderId="0" xfId="3" applyFont="1" applyBorder="1" applyAlignment="1"/>
    <xf numFmtId="0" fontId="4" fillId="0" borderId="0" xfId="3" applyFont="1" applyAlignment="1"/>
    <xf numFmtId="14" fontId="15" fillId="0" borderId="0" xfId="3" applyNumberFormat="1" applyFont="1" applyBorder="1" applyAlignment="1">
      <alignment horizontal="left" vertical="center"/>
    </xf>
    <xf numFmtId="7" fontId="5" fillId="0" borderId="23" xfId="3" applyNumberFormat="1" applyFont="1" applyBorder="1"/>
    <xf numFmtId="0" fontId="4" fillId="0" borderId="0" xfId="3" applyFont="1" applyBorder="1" applyAlignment="1">
      <alignment horizontal="center"/>
    </xf>
    <xf numFmtId="0" fontId="10" fillId="0" borderId="0" xfId="3" applyFont="1" applyBorder="1" applyAlignment="1">
      <alignment horizontal="left" wrapText="1"/>
    </xf>
    <xf numFmtId="7" fontId="4" fillId="0" borderId="0" xfId="2" applyNumberFormat="1" applyFont="1"/>
    <xf numFmtId="0" fontId="12" fillId="0" borderId="0" xfId="0" applyFont="1" applyAlignment="1">
      <alignment wrapText="1"/>
    </xf>
    <xf numFmtId="0" fontId="16" fillId="0" borderId="0" xfId="0" applyFont="1" applyAlignment="1">
      <alignment horizontal="left" wrapText="1"/>
    </xf>
    <xf numFmtId="0" fontId="12" fillId="0" borderId="0" xfId="0" applyFont="1" applyAlignment="1">
      <alignment horizontal="left" wrapText="1"/>
    </xf>
    <xf numFmtId="0" fontId="0" fillId="0" borderId="0" xfId="0" applyAlignment="1">
      <alignment horizontal="left" wrapText="1"/>
    </xf>
    <xf numFmtId="0" fontId="4" fillId="0" borderId="0" xfId="0" applyFont="1" applyAlignment="1"/>
    <xf numFmtId="0" fontId="5" fillId="0" borderId="0" xfId="0" applyFont="1" applyAlignment="1"/>
    <xf numFmtId="0" fontId="0" fillId="0" borderId="0" xfId="0" applyAlignment="1"/>
    <xf numFmtId="0" fontId="4" fillId="2" borderId="0" xfId="0" applyFont="1" applyFill="1" applyAlignment="1"/>
    <xf numFmtId="164" fontId="7" fillId="0" borderId="0" xfId="0" applyNumberFormat="1" applyFont="1" applyAlignment="1">
      <alignment horizontal="left"/>
    </xf>
    <xf numFmtId="0" fontId="0" fillId="0" borderId="0" xfId="0" applyAlignment="1">
      <alignment horizontal="left"/>
    </xf>
    <xf numFmtId="0" fontId="7" fillId="0" borderId="0" xfId="0" applyFont="1" applyAlignment="1"/>
    <xf numFmtId="0" fontId="5" fillId="0" borderId="0" xfId="0" applyFont="1" applyAlignment="1">
      <alignment horizontal="right"/>
    </xf>
    <xf numFmtId="0" fontId="10" fillId="0" borderId="0" xfId="3" applyFont="1" applyBorder="1" applyAlignment="1">
      <alignment horizontal="left" wrapText="1"/>
    </xf>
    <xf numFmtId="0" fontId="5" fillId="0" borderId="0" xfId="3" applyFont="1" applyBorder="1" applyAlignment="1"/>
    <xf numFmtId="0" fontId="1" fillId="0" borderId="0" xfId="3" applyBorder="1" applyAlignment="1"/>
    <xf numFmtId="0" fontId="17" fillId="0" borderId="0" xfId="3" applyFont="1" applyBorder="1" applyAlignment="1">
      <alignment horizontal="left"/>
    </xf>
    <xf numFmtId="0" fontId="10" fillId="0" borderId="0" xfId="3" applyFont="1" applyBorder="1" applyAlignment="1">
      <alignment horizontal="left" vertical="center" wrapText="1"/>
    </xf>
    <xf numFmtId="14" fontId="10" fillId="0" borderId="0" xfId="3" applyNumberFormat="1" applyFont="1" applyBorder="1" applyAlignment="1">
      <alignment horizontal="center" vertical="center"/>
    </xf>
    <xf numFmtId="0" fontId="5" fillId="0" borderId="17" xfId="3" applyFont="1" applyBorder="1" applyAlignment="1">
      <alignment horizontal="left" vertical="center"/>
    </xf>
    <xf numFmtId="0" fontId="5" fillId="0" borderId="17" xfId="3" applyFont="1" applyBorder="1" applyAlignment="1">
      <alignment horizontal="left"/>
    </xf>
    <xf numFmtId="0" fontId="17" fillId="0" borderId="0" xfId="3" applyFont="1" applyAlignment="1">
      <alignment horizontal="right"/>
    </xf>
    <xf numFmtId="0" fontId="28" fillId="0" borderId="0" xfId="3" applyFont="1" applyAlignment="1"/>
    <xf numFmtId="0" fontId="29" fillId="0" borderId="0" xfId="3" applyFont="1" applyAlignment="1">
      <alignment horizontal="center" vertical="top" wrapText="1"/>
    </xf>
    <xf numFmtId="0" fontId="11" fillId="0" borderId="0" xfId="0" applyFont="1" applyAlignment="1">
      <alignment horizontal="right"/>
    </xf>
    <xf numFmtId="0" fontId="5" fillId="0" borderId="13" xfId="0" applyFont="1" applyBorder="1" applyAlignment="1"/>
    <xf numFmtId="0" fontId="0" fillId="0" borderId="14" xfId="0" applyBorder="1" applyAlignment="1"/>
    <xf numFmtId="0" fontId="0" fillId="0" borderId="15" xfId="0" applyBorder="1" applyAlignment="1"/>
    <xf numFmtId="0" fontId="8" fillId="0" borderId="16" xfId="0" applyFont="1" applyBorder="1" applyAlignment="1">
      <alignment horizontal="center" shrinkToFit="1"/>
    </xf>
    <xf numFmtId="0" fontId="0" fillId="0" borderId="17" xfId="0" applyBorder="1" applyAlignment="1">
      <alignment horizontal="center" shrinkToFit="1"/>
    </xf>
    <xf numFmtId="0" fontId="0" fillId="0" borderId="18" xfId="0" applyBorder="1" applyAlignment="1">
      <alignment horizontal="center" shrinkToFit="1"/>
    </xf>
    <xf numFmtId="0" fontId="5" fillId="0" borderId="19" xfId="0" applyFont="1" applyBorder="1" applyAlignment="1"/>
    <xf numFmtId="0" fontId="0" fillId="0" borderId="19" xfId="0" applyBorder="1" applyAlignment="1"/>
    <xf numFmtId="0" fontId="5" fillId="0" borderId="17" xfId="0" applyFont="1" applyBorder="1" applyAlignment="1"/>
    <xf numFmtId="0" fontId="0" fillId="0" borderId="17" xfId="0" applyBorder="1" applyAlignment="1"/>
    <xf numFmtId="0" fontId="5" fillId="0" borderId="20" xfId="0" applyFont="1" applyBorder="1" applyAlignment="1"/>
    <xf numFmtId="0" fontId="0" fillId="0" borderId="21" xfId="0" applyBorder="1" applyAlignment="1"/>
    <xf numFmtId="0" fontId="0" fillId="0" borderId="22" xfId="0" applyBorder="1" applyAlignment="1"/>
    <xf numFmtId="0" fontId="12" fillId="0" borderId="0" xfId="0" applyFont="1" applyAlignment="1">
      <alignment wrapText="1"/>
    </xf>
    <xf numFmtId="0" fontId="0" fillId="0" borderId="0" xfId="0" applyAlignment="1">
      <alignment wrapText="1"/>
    </xf>
  </cellXfs>
  <cellStyles count="4">
    <cellStyle name="Comma" xfId="1" builtinId="3"/>
    <cellStyle name="Currency" xfId="2" builtinId="4"/>
    <cellStyle name="Normal" xfId="0" builtinId="0"/>
    <cellStyle name="Normal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Annual%20Accounting%20Part%20I%20-%20Electronic%20201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Summary"/>
      <sheetName val="Beginning Assets"/>
      <sheetName val="Sch A-Income"/>
      <sheetName val="Sch B-Disbursements"/>
      <sheetName val="Sch C-Capital &amp; Adj"/>
      <sheetName val="Chart of Accounts"/>
      <sheetName val="Sheet2"/>
    </sheetNames>
    <sheetDataSet>
      <sheetData sheetId="0"/>
      <sheetData sheetId="1">
        <row r="5">
          <cell r="E5" t="str">
            <v>Ward Name</v>
          </cell>
        </row>
        <row r="6">
          <cell r="E6" t="str">
            <v>05-2017-GA-012345-XXXX-XX</v>
          </cell>
        </row>
      </sheetData>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126"/>
  <sheetViews>
    <sheetView workbookViewId="0">
      <selection activeCell="B99" sqref="B99"/>
    </sheetView>
  </sheetViews>
  <sheetFormatPr defaultRowHeight="15" x14ac:dyDescent="0.25"/>
  <cols>
    <col min="1" max="1" width="1.85546875" style="48" customWidth="1"/>
    <col min="2" max="2" width="7.5703125" style="48" bestFit="1" customWidth="1"/>
    <col min="3" max="3" width="91" style="48" customWidth="1"/>
    <col min="4" max="16384" width="9.140625" style="48"/>
  </cols>
  <sheetData>
    <row r="1" spans="1:3" ht="20.25" x14ac:dyDescent="0.25">
      <c r="A1" s="69" t="s">
        <v>78</v>
      </c>
      <c r="B1" s="64"/>
      <c r="C1" s="64"/>
    </row>
    <row r="2" spans="1:3" ht="18.75" x14ac:dyDescent="0.25">
      <c r="A2" s="64" t="s">
        <v>183</v>
      </c>
      <c r="B2" s="64"/>
      <c r="C2" s="64"/>
    </row>
    <row r="3" spans="1:3" ht="18.75" x14ac:dyDescent="0.25">
      <c r="A3" s="64" t="s">
        <v>244</v>
      </c>
      <c r="B3" s="64"/>
      <c r="C3" s="64"/>
    </row>
    <row r="4" spans="1:3" ht="18.75" x14ac:dyDescent="0.25">
      <c r="A4" s="64" t="s">
        <v>246</v>
      </c>
      <c r="B4" s="64"/>
      <c r="C4" s="64"/>
    </row>
    <row r="5" spans="1:3" ht="18.75" x14ac:dyDescent="0.25">
      <c r="A5" s="64"/>
      <c r="B5" s="64"/>
      <c r="C5" s="64"/>
    </row>
    <row r="6" spans="1:3" ht="32.25" customHeight="1" x14ac:dyDescent="0.25">
      <c r="A6" s="64"/>
      <c r="B6" s="131" t="s">
        <v>258</v>
      </c>
      <c r="C6" s="131"/>
    </row>
    <row r="7" spans="1:3" ht="7.5" customHeight="1" x14ac:dyDescent="0.25">
      <c r="A7" s="64"/>
      <c r="B7" s="64"/>
      <c r="C7" s="64"/>
    </row>
    <row r="8" spans="1:3" x14ac:dyDescent="0.25">
      <c r="B8" s="63" t="s">
        <v>77</v>
      </c>
      <c r="C8" s="48" t="s">
        <v>247</v>
      </c>
    </row>
    <row r="9" spans="1:3" x14ac:dyDescent="0.25">
      <c r="C9" s="48" t="s">
        <v>248</v>
      </c>
    </row>
    <row r="10" spans="1:3" x14ac:dyDescent="0.25">
      <c r="C10" s="48" t="s">
        <v>94</v>
      </c>
    </row>
    <row r="12" spans="1:3" ht="18.75" x14ac:dyDescent="0.3">
      <c r="A12" s="81" t="s">
        <v>100</v>
      </c>
    </row>
    <row r="13" spans="1:3" x14ac:dyDescent="0.25">
      <c r="B13" s="70" t="s">
        <v>179</v>
      </c>
    </row>
    <row r="14" spans="1:3" ht="15.75" x14ac:dyDescent="0.25">
      <c r="B14" s="71" t="s">
        <v>50</v>
      </c>
      <c r="C14" s="50" t="s">
        <v>75</v>
      </c>
    </row>
    <row r="15" spans="1:3" ht="15.75" x14ac:dyDescent="0.25">
      <c r="B15" s="71" t="s">
        <v>51</v>
      </c>
      <c r="C15" s="50" t="s">
        <v>180</v>
      </c>
    </row>
    <row r="16" spans="1:3" ht="15.75" x14ac:dyDescent="0.25">
      <c r="B16" s="71" t="s">
        <v>52</v>
      </c>
      <c r="C16" s="50" t="s">
        <v>286</v>
      </c>
    </row>
    <row r="17" spans="1:3" ht="15.75" x14ac:dyDescent="0.25">
      <c r="B17" s="71" t="s">
        <v>53</v>
      </c>
      <c r="C17" s="50" t="s">
        <v>287</v>
      </c>
    </row>
    <row r="18" spans="1:3" ht="15.75" x14ac:dyDescent="0.25">
      <c r="B18" s="71" t="s">
        <v>54</v>
      </c>
      <c r="C18" s="50" t="s">
        <v>76</v>
      </c>
    </row>
    <row r="19" spans="1:3" ht="15.75" x14ac:dyDescent="0.25">
      <c r="B19" s="71" t="s">
        <v>55</v>
      </c>
      <c r="C19" s="50" t="s">
        <v>181</v>
      </c>
    </row>
    <row r="20" spans="1:3" ht="15.75" x14ac:dyDescent="0.25">
      <c r="B20" s="72" t="s">
        <v>56</v>
      </c>
    </row>
    <row r="21" spans="1:3" ht="15.75" x14ac:dyDescent="0.25">
      <c r="B21" s="73">
        <v>1</v>
      </c>
      <c r="C21" s="50" t="s">
        <v>249</v>
      </c>
    </row>
    <row r="22" spans="1:3" ht="15.75" x14ac:dyDescent="0.25">
      <c r="B22" s="73"/>
      <c r="C22" s="50" t="s">
        <v>116</v>
      </c>
    </row>
    <row r="23" spans="1:3" ht="15.75" x14ac:dyDescent="0.25">
      <c r="B23" s="73"/>
      <c r="C23" s="50" t="s">
        <v>117</v>
      </c>
    </row>
    <row r="24" spans="1:3" ht="30" x14ac:dyDescent="0.25">
      <c r="B24" s="74" t="s">
        <v>95</v>
      </c>
      <c r="C24" s="50" t="s">
        <v>174</v>
      </c>
    </row>
    <row r="25" spans="1:3" ht="30" x14ac:dyDescent="0.25">
      <c r="B25" s="74" t="s">
        <v>96</v>
      </c>
      <c r="C25" s="50" t="s">
        <v>175</v>
      </c>
    </row>
    <row r="26" spans="1:3" ht="30" x14ac:dyDescent="0.25">
      <c r="B26" s="74" t="s">
        <v>97</v>
      </c>
      <c r="C26" s="50" t="s">
        <v>176</v>
      </c>
    </row>
    <row r="27" spans="1:3" ht="15.75" x14ac:dyDescent="0.25">
      <c r="B27" s="74">
        <v>13</v>
      </c>
      <c r="C27" s="50" t="s">
        <v>159</v>
      </c>
    </row>
    <row r="28" spans="1:3" ht="30" x14ac:dyDescent="0.25">
      <c r="B28" s="74"/>
      <c r="C28" s="75" t="s">
        <v>182</v>
      </c>
    </row>
    <row r="29" spans="1:3" ht="20.25" customHeight="1" x14ac:dyDescent="0.25">
      <c r="B29" s="51"/>
      <c r="C29" s="50"/>
    </row>
    <row r="30" spans="1:3" ht="18.75" x14ac:dyDescent="0.3">
      <c r="A30" s="81" t="s">
        <v>101</v>
      </c>
      <c r="B30" s="51"/>
      <c r="C30" s="50"/>
    </row>
    <row r="31" spans="1:3" ht="38.25" customHeight="1" x14ac:dyDescent="0.25">
      <c r="B31" s="132" t="s">
        <v>122</v>
      </c>
      <c r="C31" s="133"/>
    </row>
    <row r="32" spans="1:3" ht="45" x14ac:dyDescent="0.25">
      <c r="B32" s="102" t="s">
        <v>250</v>
      </c>
      <c r="C32" s="101" t="s">
        <v>261</v>
      </c>
    </row>
    <row r="33" spans="1:3" x14ac:dyDescent="0.25">
      <c r="B33" s="49"/>
      <c r="C33" s="79" t="s">
        <v>133</v>
      </c>
    </row>
    <row r="34" spans="1:3" x14ac:dyDescent="0.25">
      <c r="B34" s="49"/>
      <c r="C34" s="79" t="s">
        <v>72</v>
      </c>
    </row>
    <row r="35" spans="1:3" x14ac:dyDescent="0.25">
      <c r="B35" s="49"/>
      <c r="C35" s="79" t="s">
        <v>106</v>
      </c>
    </row>
    <row r="36" spans="1:3" ht="18.75" x14ac:dyDescent="0.25">
      <c r="B36" s="49"/>
      <c r="C36" s="80" t="s">
        <v>134</v>
      </c>
    </row>
    <row r="37" spans="1:3" ht="15.75" x14ac:dyDescent="0.25">
      <c r="B37" s="49"/>
      <c r="C37" s="50" t="s">
        <v>73</v>
      </c>
    </row>
    <row r="38" spans="1:3" ht="15.75" x14ac:dyDescent="0.25">
      <c r="B38" s="49"/>
      <c r="C38" s="50" t="s">
        <v>99</v>
      </c>
    </row>
    <row r="39" spans="1:3" x14ac:dyDescent="0.25">
      <c r="B39" s="49"/>
      <c r="C39" s="79" t="s">
        <v>71</v>
      </c>
    </row>
    <row r="40" spans="1:3" ht="33" customHeight="1" x14ac:dyDescent="0.25">
      <c r="B40" s="132" t="s">
        <v>115</v>
      </c>
      <c r="C40" s="133"/>
    </row>
    <row r="41" spans="1:3" ht="7.5" customHeight="1" x14ac:dyDescent="0.25">
      <c r="B41" s="49"/>
      <c r="C41" s="50"/>
    </row>
    <row r="42" spans="1:3" s="84" customFormat="1" ht="18.75" x14ac:dyDescent="0.3">
      <c r="A42" s="81" t="s">
        <v>102</v>
      </c>
      <c r="B42" s="82"/>
      <c r="C42" s="83"/>
    </row>
    <row r="43" spans="1:3" ht="33.75" customHeight="1" x14ac:dyDescent="0.25">
      <c r="B43" s="132" t="s">
        <v>105</v>
      </c>
      <c r="C43" s="133"/>
    </row>
    <row r="44" spans="1:3" ht="32.25" customHeight="1" x14ac:dyDescent="0.25">
      <c r="B44" s="102" t="s">
        <v>250</v>
      </c>
      <c r="C44" s="101" t="s">
        <v>260</v>
      </c>
    </row>
    <row r="45" spans="1:3" x14ac:dyDescent="0.25">
      <c r="B45" s="49"/>
      <c r="C45" s="79" t="s">
        <v>135</v>
      </c>
    </row>
    <row r="46" spans="1:3" x14ac:dyDescent="0.25">
      <c r="B46" s="49"/>
      <c r="C46" s="79" t="s">
        <v>251</v>
      </c>
    </row>
    <row r="47" spans="1:3" x14ac:dyDescent="0.25">
      <c r="B47" s="49"/>
      <c r="C47" s="79" t="s">
        <v>136</v>
      </c>
    </row>
    <row r="48" spans="1:3" x14ac:dyDescent="0.25">
      <c r="B48" s="49"/>
      <c r="C48" s="79" t="s">
        <v>137</v>
      </c>
    </row>
    <row r="49" spans="1:3" ht="18.75" x14ac:dyDescent="0.25">
      <c r="B49" s="49"/>
      <c r="C49" s="80" t="s">
        <v>138</v>
      </c>
    </row>
    <row r="50" spans="1:3" ht="15.75" x14ac:dyDescent="0.25">
      <c r="B50" s="49"/>
      <c r="C50" s="50" t="s">
        <v>80</v>
      </c>
    </row>
    <row r="51" spans="1:3" ht="15.75" x14ac:dyDescent="0.25">
      <c r="B51" s="49"/>
      <c r="C51" s="50" t="s">
        <v>79</v>
      </c>
    </row>
    <row r="52" spans="1:3" ht="15.75" x14ac:dyDescent="0.25">
      <c r="B52" s="49"/>
      <c r="C52" s="50" t="s">
        <v>81</v>
      </c>
    </row>
    <row r="53" spans="1:3" ht="15.75" x14ac:dyDescent="0.25">
      <c r="B53" s="49"/>
      <c r="C53" s="50" t="s">
        <v>86</v>
      </c>
    </row>
    <row r="54" spans="1:3" x14ac:dyDescent="0.25">
      <c r="B54" s="49"/>
      <c r="C54" s="79" t="s">
        <v>82</v>
      </c>
    </row>
    <row r="55" spans="1:3" ht="33" customHeight="1" x14ac:dyDescent="0.25">
      <c r="B55" s="132" t="s">
        <v>118</v>
      </c>
      <c r="C55" s="133"/>
    </row>
    <row r="56" spans="1:3" ht="6.75" customHeight="1" x14ac:dyDescent="0.25"/>
    <row r="57" spans="1:3" ht="18.75" x14ac:dyDescent="0.3">
      <c r="A57" s="81" t="s">
        <v>103</v>
      </c>
      <c r="B57" s="51"/>
      <c r="C57" s="50"/>
    </row>
    <row r="58" spans="1:3" ht="32.25" customHeight="1" x14ac:dyDescent="0.25">
      <c r="B58" s="132" t="s">
        <v>104</v>
      </c>
      <c r="C58" s="133"/>
    </row>
    <row r="59" spans="1:3" ht="15.75" x14ac:dyDescent="0.25">
      <c r="B59" s="3" t="s">
        <v>326</v>
      </c>
    </row>
    <row r="60" spans="1:3" x14ac:dyDescent="0.25">
      <c r="B60" s="102" t="s">
        <v>250</v>
      </c>
      <c r="C60" s="48" t="s">
        <v>252</v>
      </c>
    </row>
    <row r="61" spans="1:3" x14ac:dyDescent="0.25">
      <c r="B61" s="66" t="s">
        <v>323</v>
      </c>
      <c r="C61" s="65"/>
    </row>
    <row r="62" spans="1:3" ht="30" x14ac:dyDescent="0.25">
      <c r="B62" s="66"/>
      <c r="C62" s="130" t="s">
        <v>324</v>
      </c>
    </row>
    <row r="63" spans="1:3" x14ac:dyDescent="0.25">
      <c r="B63" s="66" t="s">
        <v>253</v>
      </c>
      <c r="C63" s="65"/>
    </row>
    <row r="64" spans="1:3" x14ac:dyDescent="0.25">
      <c r="C64" s="67" t="s">
        <v>322</v>
      </c>
    </row>
    <row r="65" spans="2:3" x14ac:dyDescent="0.25">
      <c r="C65" s="67" t="s">
        <v>91</v>
      </c>
    </row>
    <row r="66" spans="2:3" x14ac:dyDescent="0.25">
      <c r="C66" s="68" t="s">
        <v>84</v>
      </c>
    </row>
    <row r="67" spans="2:3" ht="13.5" customHeight="1" x14ac:dyDescent="0.25">
      <c r="C67" s="68" t="s">
        <v>254</v>
      </c>
    </row>
    <row r="68" spans="2:3" x14ac:dyDescent="0.25">
      <c r="C68" s="68" t="s">
        <v>255</v>
      </c>
    </row>
    <row r="69" spans="2:3" ht="30" x14ac:dyDescent="0.25">
      <c r="C69" s="68" t="s">
        <v>87</v>
      </c>
    </row>
    <row r="70" spans="2:3" x14ac:dyDescent="0.25">
      <c r="B70" s="66" t="s">
        <v>325</v>
      </c>
      <c r="C70" s="65"/>
    </row>
    <row r="71" spans="2:3" x14ac:dyDescent="0.25">
      <c r="C71" s="67" t="s">
        <v>257</v>
      </c>
    </row>
    <row r="72" spans="2:3" x14ac:dyDescent="0.25">
      <c r="C72" s="67" t="s">
        <v>91</v>
      </c>
    </row>
    <row r="73" spans="2:3" x14ac:dyDescent="0.25">
      <c r="C73" s="68" t="s">
        <v>85</v>
      </c>
    </row>
    <row r="74" spans="2:3" x14ac:dyDescent="0.25">
      <c r="C74" s="68" t="s">
        <v>139</v>
      </c>
    </row>
    <row r="75" spans="2:3" x14ac:dyDescent="0.25">
      <c r="C75" s="68" t="s">
        <v>256</v>
      </c>
    </row>
    <row r="76" spans="2:3" ht="30" x14ac:dyDescent="0.25">
      <c r="C76" s="68" t="s">
        <v>87</v>
      </c>
    </row>
    <row r="77" spans="2:3" x14ac:dyDescent="0.25">
      <c r="B77" s="66" t="s">
        <v>164</v>
      </c>
      <c r="C77" s="65"/>
    </row>
    <row r="78" spans="2:3" x14ac:dyDescent="0.25">
      <c r="C78" s="67" t="s">
        <v>259</v>
      </c>
    </row>
    <row r="79" spans="2:3" x14ac:dyDescent="0.25">
      <c r="C79" s="67" t="s">
        <v>163</v>
      </c>
    </row>
    <row r="80" spans="2:3" x14ac:dyDescent="0.25">
      <c r="C80" s="68" t="s">
        <v>165</v>
      </c>
    </row>
    <row r="81" spans="2:3" x14ac:dyDescent="0.25">
      <c r="C81" s="68" t="s">
        <v>162</v>
      </c>
    </row>
    <row r="82" spans="2:3" ht="30" x14ac:dyDescent="0.25">
      <c r="C82" s="68" t="s">
        <v>166</v>
      </c>
    </row>
    <row r="83" spans="2:3" ht="30" x14ac:dyDescent="0.25">
      <c r="C83" s="68" t="s">
        <v>87</v>
      </c>
    </row>
    <row r="84" spans="2:3" x14ac:dyDescent="0.25">
      <c r="B84" s="66" t="s">
        <v>167</v>
      </c>
      <c r="C84" s="65"/>
    </row>
    <row r="85" spans="2:3" x14ac:dyDescent="0.25">
      <c r="B85" s="66" t="s">
        <v>168</v>
      </c>
      <c r="C85" s="65"/>
    </row>
    <row r="86" spans="2:3" x14ac:dyDescent="0.25">
      <c r="C86" s="67" t="s">
        <v>161</v>
      </c>
    </row>
    <row r="87" spans="2:3" x14ac:dyDescent="0.25">
      <c r="C87" s="67" t="s">
        <v>163</v>
      </c>
    </row>
    <row r="88" spans="2:3" x14ac:dyDescent="0.25">
      <c r="C88" s="68" t="s">
        <v>165</v>
      </c>
    </row>
    <row r="89" spans="2:3" x14ac:dyDescent="0.25">
      <c r="C89" s="68" t="s">
        <v>162</v>
      </c>
    </row>
    <row r="90" spans="2:3" ht="30" x14ac:dyDescent="0.25">
      <c r="C90" s="68" t="s">
        <v>166</v>
      </c>
    </row>
    <row r="91" spans="2:3" ht="30" x14ac:dyDescent="0.25">
      <c r="C91" s="68" t="s">
        <v>87</v>
      </c>
    </row>
    <row r="92" spans="2:3" x14ac:dyDescent="0.25">
      <c r="B92" s="66" t="s">
        <v>92</v>
      </c>
      <c r="C92" s="65"/>
    </row>
    <row r="93" spans="2:3" ht="45" x14ac:dyDescent="0.25">
      <c r="B93" s="102" t="s">
        <v>250</v>
      </c>
      <c r="C93" s="67" t="s">
        <v>262</v>
      </c>
    </row>
    <row r="94" spans="2:3" x14ac:dyDescent="0.25">
      <c r="C94" s="68" t="s">
        <v>140</v>
      </c>
    </row>
    <row r="95" spans="2:3" x14ac:dyDescent="0.25">
      <c r="C95" s="68" t="s">
        <v>141</v>
      </c>
    </row>
    <row r="96" spans="2:3" x14ac:dyDescent="0.25">
      <c r="C96" s="68" t="s">
        <v>123</v>
      </c>
    </row>
    <row r="97" spans="2:3" ht="30" x14ac:dyDescent="0.25">
      <c r="C97" s="68" t="s">
        <v>87</v>
      </c>
    </row>
    <row r="98" spans="2:3" ht="15.75" x14ac:dyDescent="0.25">
      <c r="B98" s="3" t="s">
        <v>327</v>
      </c>
    </row>
    <row r="99" spans="2:3" x14ac:dyDescent="0.25">
      <c r="B99" s="48" t="s">
        <v>90</v>
      </c>
    </row>
    <row r="100" spans="2:3" x14ac:dyDescent="0.25">
      <c r="B100" s="132" t="s">
        <v>132</v>
      </c>
      <c r="C100" s="133"/>
    </row>
    <row r="101" spans="2:3" x14ac:dyDescent="0.25">
      <c r="B101" s="66" t="s">
        <v>169</v>
      </c>
    </row>
    <row r="102" spans="2:3" x14ac:dyDescent="0.25">
      <c r="C102" s="68" t="s">
        <v>88</v>
      </c>
    </row>
    <row r="103" spans="2:3" x14ac:dyDescent="0.25">
      <c r="C103" s="68" t="s">
        <v>143</v>
      </c>
    </row>
    <row r="104" spans="2:3" x14ac:dyDescent="0.25">
      <c r="C104" s="68" t="s">
        <v>142</v>
      </c>
    </row>
    <row r="105" spans="2:3" x14ac:dyDescent="0.25">
      <c r="C105" s="68" t="s">
        <v>146</v>
      </c>
    </row>
    <row r="106" spans="2:3" x14ac:dyDescent="0.25">
      <c r="B106" s="66" t="s">
        <v>155</v>
      </c>
    </row>
    <row r="107" spans="2:3" x14ac:dyDescent="0.25">
      <c r="C107" s="68" t="s">
        <v>89</v>
      </c>
    </row>
    <row r="108" spans="2:3" x14ac:dyDescent="0.25">
      <c r="C108" s="68" t="s">
        <v>157</v>
      </c>
    </row>
    <row r="109" spans="2:3" x14ac:dyDescent="0.25">
      <c r="C109" s="68" t="s">
        <v>144</v>
      </c>
    </row>
    <row r="110" spans="2:3" x14ac:dyDescent="0.25">
      <c r="C110" s="68" t="s">
        <v>145</v>
      </c>
    </row>
    <row r="111" spans="2:3" x14ac:dyDescent="0.25">
      <c r="B111" s="66" t="s">
        <v>156</v>
      </c>
    </row>
    <row r="112" spans="2:3" x14ac:dyDescent="0.25">
      <c r="C112" s="68" t="s">
        <v>153</v>
      </c>
    </row>
    <row r="113" spans="2:3" x14ac:dyDescent="0.25">
      <c r="C113" s="68" t="s">
        <v>158</v>
      </c>
    </row>
    <row r="114" spans="2:3" x14ac:dyDescent="0.25">
      <c r="C114" s="68" t="s">
        <v>154</v>
      </c>
    </row>
    <row r="115" spans="2:3" x14ac:dyDescent="0.25">
      <c r="C115" s="68" t="s">
        <v>145</v>
      </c>
    </row>
    <row r="116" spans="2:3" x14ac:dyDescent="0.25">
      <c r="B116" s="66" t="s">
        <v>147</v>
      </c>
    </row>
    <row r="117" spans="2:3" x14ac:dyDescent="0.25">
      <c r="C117" s="68" t="s">
        <v>148</v>
      </c>
    </row>
    <row r="118" spans="2:3" x14ac:dyDescent="0.25">
      <c r="C118" s="68" t="s">
        <v>143</v>
      </c>
    </row>
    <row r="119" spans="2:3" x14ac:dyDescent="0.25">
      <c r="C119" s="68" t="s">
        <v>149</v>
      </c>
    </row>
    <row r="120" spans="2:3" x14ac:dyDescent="0.25">
      <c r="C120" s="68" t="s">
        <v>146</v>
      </c>
    </row>
    <row r="121" spans="2:3" x14ac:dyDescent="0.25">
      <c r="B121" s="66" t="s">
        <v>160</v>
      </c>
    </row>
    <row r="122" spans="2:3" x14ac:dyDescent="0.25">
      <c r="C122" s="68" t="s">
        <v>150</v>
      </c>
    </row>
    <row r="123" spans="2:3" x14ac:dyDescent="0.25">
      <c r="C123" s="68" t="s">
        <v>151</v>
      </c>
    </row>
    <row r="124" spans="2:3" x14ac:dyDescent="0.25">
      <c r="C124" s="68" t="s">
        <v>152</v>
      </c>
    </row>
    <row r="125" spans="2:3" x14ac:dyDescent="0.25">
      <c r="C125" s="68" t="s">
        <v>145</v>
      </c>
    </row>
    <row r="126" spans="2:3" x14ac:dyDescent="0.25">
      <c r="B126" s="76"/>
      <c r="C126" s="77"/>
    </row>
  </sheetData>
  <mergeCells count="7">
    <mergeCell ref="B6:C6"/>
    <mergeCell ref="B43:C43"/>
    <mergeCell ref="B100:C100"/>
    <mergeCell ref="B55:C55"/>
    <mergeCell ref="B58:C58"/>
    <mergeCell ref="B31:C31"/>
    <mergeCell ref="B40:C40"/>
  </mergeCells>
  <phoneticPr fontId="2" type="noConversion"/>
  <pageMargins left="0.67" right="0.68" top="0.62" bottom="0.77" header="0.5" footer="0.32"/>
  <pageSetup scale="92" fitToHeight="0" orientation="portrait" r:id="rId1"/>
  <headerFooter alignWithMargins="0">
    <oddFooter xml:space="preserve">&amp;L&amp;"Times New Roman,Regular"&amp;8 4/09&amp;C&amp;"Times New Roman,Regular"&amp;8Page  &amp;P  of  &amp;N&amp;R&amp;"Times New Roman,Regular"&amp;8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49"/>
  <sheetViews>
    <sheetView tabSelected="1" workbookViewId="0">
      <selection activeCell="E7" sqref="E7"/>
    </sheetView>
  </sheetViews>
  <sheetFormatPr defaultRowHeight="15.75" x14ac:dyDescent="0.25"/>
  <cols>
    <col min="1" max="1" width="5.42578125" style="2" customWidth="1"/>
    <col min="2" max="2" width="3.42578125" style="2" customWidth="1"/>
    <col min="3" max="3" width="4.140625" style="2" customWidth="1"/>
    <col min="4" max="4" width="10.42578125" style="2" customWidth="1"/>
    <col min="5" max="5" width="31.28515625" style="2" customWidth="1"/>
    <col min="6" max="6" width="2.7109375" style="2" customWidth="1"/>
    <col min="7" max="7" width="12.7109375" style="2" customWidth="1"/>
    <col min="8" max="8" width="2.7109375" style="2" customWidth="1"/>
    <col min="9" max="9" width="13.28515625" style="2" bestFit="1" customWidth="1"/>
    <col min="10" max="11" width="9.140625" style="2"/>
    <col min="12" max="12" width="18.140625" style="2" customWidth="1"/>
    <col min="13" max="16384" width="9.140625" style="2"/>
  </cols>
  <sheetData>
    <row r="1" spans="1:9" s="3" customFormat="1" x14ac:dyDescent="0.25">
      <c r="A1" s="107" t="s">
        <v>283</v>
      </c>
      <c r="B1" s="107"/>
      <c r="C1" s="107"/>
      <c r="D1" s="107"/>
      <c r="E1" s="107"/>
      <c r="F1" s="107"/>
      <c r="G1" s="107"/>
      <c r="H1" s="107"/>
    </row>
    <row r="2" spans="1:9" s="3" customFormat="1" x14ac:dyDescent="0.25">
      <c r="A2" s="135" t="s">
        <v>284</v>
      </c>
      <c r="B2" s="135"/>
      <c r="C2" s="135"/>
      <c r="D2" s="135"/>
      <c r="E2" s="135"/>
      <c r="F2" s="135"/>
      <c r="G2" s="135"/>
      <c r="H2" s="135"/>
    </row>
    <row r="3" spans="1:9" s="3" customFormat="1" x14ac:dyDescent="0.25"/>
    <row r="4" spans="1:9" s="3" customFormat="1" x14ac:dyDescent="0.25">
      <c r="A4" s="92" t="s">
        <v>285</v>
      </c>
    </row>
    <row r="5" spans="1:9" x14ac:dyDescent="0.25">
      <c r="D5" s="4" t="s">
        <v>30</v>
      </c>
      <c r="E5" s="140" t="s">
        <v>45</v>
      </c>
      <c r="F5" s="136"/>
      <c r="G5" s="136"/>
      <c r="H5" s="136"/>
    </row>
    <row r="6" spans="1:9" x14ac:dyDescent="0.25">
      <c r="D6" s="4" t="s">
        <v>31</v>
      </c>
      <c r="E6" s="140" t="s">
        <v>337</v>
      </c>
      <c r="F6" s="136"/>
      <c r="G6" s="136"/>
    </row>
    <row r="7" spans="1:9" x14ac:dyDescent="0.25">
      <c r="A7" s="3"/>
    </row>
    <row r="8" spans="1:9" x14ac:dyDescent="0.25">
      <c r="A8" s="5" t="s">
        <v>245</v>
      </c>
      <c r="B8" s="6"/>
      <c r="C8" s="6"/>
      <c r="D8" s="6"/>
      <c r="E8" s="6"/>
      <c r="F8" s="6"/>
      <c r="G8" s="6"/>
      <c r="H8" s="6"/>
      <c r="I8" s="6"/>
    </row>
    <row r="9" spans="1:9" x14ac:dyDescent="0.25">
      <c r="D9" s="141" t="s">
        <v>0</v>
      </c>
      <c r="E9" s="136"/>
      <c r="G9" s="138">
        <v>43313</v>
      </c>
      <c r="H9" s="139"/>
      <c r="I9" s="139"/>
    </row>
    <row r="10" spans="1:9" x14ac:dyDescent="0.25">
      <c r="E10" s="4" t="s">
        <v>4</v>
      </c>
      <c r="G10" s="138">
        <v>43677</v>
      </c>
      <c r="H10" s="139"/>
      <c r="I10" s="139"/>
    </row>
    <row r="11" spans="1:9" ht="16.5" thickBot="1" x14ac:dyDescent="0.3">
      <c r="E11" s="4"/>
      <c r="G11" s="7"/>
      <c r="H11" s="8"/>
      <c r="I11" s="8"/>
    </row>
    <row r="12" spans="1:9" ht="16.5" thickBot="1" x14ac:dyDescent="0.3">
      <c r="E12" s="4" t="s">
        <v>15</v>
      </c>
      <c r="G12" s="19" t="s">
        <v>17</v>
      </c>
      <c r="H12" s="8"/>
      <c r="I12" s="8"/>
    </row>
    <row r="13" spans="1:9" ht="16.5" thickBot="1" x14ac:dyDescent="0.3">
      <c r="E13" s="4" t="s">
        <v>16</v>
      </c>
      <c r="G13" s="19"/>
      <c r="H13" s="8"/>
      <c r="I13" s="8"/>
    </row>
    <row r="14" spans="1:9" x14ac:dyDescent="0.25">
      <c r="A14" s="11"/>
      <c r="B14" s="12"/>
      <c r="C14" s="12"/>
      <c r="D14" s="12"/>
      <c r="E14" s="12"/>
      <c r="F14" s="12"/>
      <c r="G14" s="12"/>
      <c r="H14" s="12"/>
      <c r="I14" s="12"/>
    </row>
    <row r="15" spans="1:9" x14ac:dyDescent="0.25">
      <c r="A15" s="5" t="s">
        <v>1</v>
      </c>
      <c r="B15" s="6"/>
      <c r="C15" s="6"/>
      <c r="D15" s="6"/>
      <c r="E15" s="6"/>
      <c r="F15" s="6"/>
      <c r="G15" s="6"/>
      <c r="H15" s="6"/>
      <c r="I15" s="6"/>
    </row>
    <row r="17" spans="1:12" x14ac:dyDescent="0.25">
      <c r="A17" s="4"/>
      <c r="B17" s="135" t="s">
        <v>2</v>
      </c>
      <c r="C17" s="136"/>
      <c r="D17" s="136"/>
      <c r="E17" s="136"/>
      <c r="L17" s="9"/>
    </row>
    <row r="18" spans="1:12" x14ac:dyDescent="0.25">
      <c r="B18" s="16">
        <v>1</v>
      </c>
      <c r="C18" s="134" t="s">
        <v>3</v>
      </c>
      <c r="D18" s="134"/>
      <c r="E18" s="134"/>
      <c r="I18" s="129">
        <f>'Beginning Assets'!E40</f>
        <v>325506</v>
      </c>
      <c r="L18" s="9"/>
    </row>
    <row r="19" spans="1:12" x14ac:dyDescent="0.25">
      <c r="C19" s="134" t="s">
        <v>93</v>
      </c>
      <c r="D19" s="134"/>
      <c r="E19" s="134"/>
      <c r="L19" s="9"/>
    </row>
    <row r="20" spans="1:12" x14ac:dyDescent="0.25">
      <c r="L20" s="9"/>
    </row>
    <row r="21" spans="1:12" x14ac:dyDescent="0.25">
      <c r="A21" s="4"/>
      <c r="B21" s="135" t="s">
        <v>6</v>
      </c>
      <c r="C21" s="136"/>
      <c r="D21" s="136"/>
      <c r="E21" s="136"/>
      <c r="L21" s="9"/>
    </row>
    <row r="22" spans="1:12" x14ac:dyDescent="0.25">
      <c r="A22" s="4"/>
      <c r="B22" s="16">
        <v>2</v>
      </c>
      <c r="C22" s="2" t="s">
        <v>47</v>
      </c>
      <c r="G22" s="32">
        <f>'Sch A-Income'!E42</f>
        <v>34652.720000000001</v>
      </c>
      <c r="L22" s="9"/>
    </row>
    <row r="23" spans="1:12" x14ac:dyDescent="0.25">
      <c r="A23" s="4"/>
      <c r="B23" s="16">
        <v>3</v>
      </c>
      <c r="C23" s="2" t="s">
        <v>48</v>
      </c>
      <c r="G23" s="47">
        <f>'Sch A-Income'!E44</f>
        <v>456</v>
      </c>
      <c r="I23" s="17"/>
      <c r="L23" s="9"/>
    </row>
    <row r="24" spans="1:12" x14ac:dyDescent="0.25">
      <c r="A24" s="4"/>
      <c r="B24" s="16">
        <v>4</v>
      </c>
      <c r="D24" s="2" t="s">
        <v>49</v>
      </c>
      <c r="I24" s="17">
        <f>SUM(G22:G23)</f>
        <v>35108.720000000001</v>
      </c>
      <c r="L24" s="9"/>
    </row>
    <row r="25" spans="1:12" x14ac:dyDescent="0.25">
      <c r="L25" s="9"/>
    </row>
    <row r="26" spans="1:12" x14ac:dyDescent="0.25">
      <c r="A26" s="4"/>
      <c r="B26" s="135" t="s">
        <v>39</v>
      </c>
      <c r="C26" s="136"/>
      <c r="D26" s="136"/>
      <c r="E26" s="136"/>
      <c r="L26" s="9"/>
    </row>
    <row r="27" spans="1:12" ht="21" customHeight="1" x14ac:dyDescent="0.25">
      <c r="B27" s="16">
        <v>5</v>
      </c>
      <c r="C27" s="134" t="s">
        <v>57</v>
      </c>
      <c r="D27" s="134"/>
      <c r="E27" s="134"/>
      <c r="G27" s="17">
        <f>-'Sch B-Disbursements'!F37</f>
        <v>-2500</v>
      </c>
      <c r="L27" s="9"/>
    </row>
    <row r="28" spans="1:12" ht="21" customHeight="1" x14ac:dyDescent="0.25">
      <c r="B28" s="16">
        <v>6</v>
      </c>
      <c r="C28" s="134" t="s">
        <v>11</v>
      </c>
      <c r="D28" s="134"/>
      <c r="E28" s="134"/>
      <c r="G28" s="17">
        <f>-'Sch B-Disbursements'!F39</f>
        <v>-3000</v>
      </c>
      <c r="L28" s="9"/>
    </row>
    <row r="29" spans="1:12" ht="21" customHeight="1" x14ac:dyDescent="0.25">
      <c r="B29" s="16">
        <v>7</v>
      </c>
      <c r="C29" s="134" t="s">
        <v>12</v>
      </c>
      <c r="D29" s="134"/>
      <c r="E29" s="134"/>
      <c r="G29" s="17">
        <f>-'Sch B-Disbursements'!F41</f>
        <v>-400</v>
      </c>
      <c r="L29" s="9"/>
    </row>
    <row r="30" spans="1:12" ht="21" customHeight="1" x14ac:dyDescent="0.25">
      <c r="B30" s="16">
        <v>8</v>
      </c>
      <c r="C30" s="134" t="s">
        <v>13</v>
      </c>
      <c r="D30" s="134"/>
      <c r="E30" s="134"/>
      <c r="G30" s="18">
        <f>-'Sch B-Disbursements'!F43</f>
        <v>-51785</v>
      </c>
      <c r="I30" s="9"/>
      <c r="L30" s="9"/>
    </row>
    <row r="31" spans="1:12" ht="21" customHeight="1" x14ac:dyDescent="0.25">
      <c r="A31" s="3"/>
      <c r="B31" s="16">
        <v>9</v>
      </c>
      <c r="D31" s="134" t="s">
        <v>14</v>
      </c>
      <c r="E31" s="134"/>
      <c r="I31" s="17">
        <f>SUM(G27:G30)</f>
        <v>-57685</v>
      </c>
      <c r="L31" s="9"/>
    </row>
    <row r="32" spans="1:12" x14ac:dyDescent="0.25">
      <c r="A32" s="3"/>
      <c r="L32" s="9"/>
    </row>
    <row r="33" spans="1:12" x14ac:dyDescent="0.25">
      <c r="A33" s="4"/>
      <c r="B33" s="135" t="s">
        <v>98</v>
      </c>
      <c r="C33" s="136"/>
      <c r="D33" s="136"/>
      <c r="E33" s="136"/>
      <c r="F33" s="136"/>
      <c r="G33" s="136"/>
      <c r="L33" s="9"/>
    </row>
    <row r="34" spans="1:12" x14ac:dyDescent="0.25">
      <c r="B34" s="16">
        <v>10</v>
      </c>
      <c r="C34" s="134" t="s">
        <v>119</v>
      </c>
      <c r="D34" s="134"/>
      <c r="E34" s="134"/>
      <c r="G34" s="17">
        <f>'Sch C-Capital &amp; Adj'!E20</f>
        <v>-11286.4</v>
      </c>
      <c r="L34" s="9"/>
    </row>
    <row r="35" spans="1:12" x14ac:dyDescent="0.25">
      <c r="B35" s="16">
        <v>11</v>
      </c>
      <c r="C35" s="137" t="s">
        <v>120</v>
      </c>
      <c r="D35" s="137"/>
      <c r="E35" s="137"/>
      <c r="F35" s="108"/>
      <c r="G35" s="109">
        <f>'Sch C-Capital &amp; Adj'!E33</f>
        <v>-101804.84</v>
      </c>
      <c r="L35" s="9"/>
    </row>
    <row r="36" spans="1:12" x14ac:dyDescent="0.25">
      <c r="B36" s="16">
        <v>12</v>
      </c>
      <c r="D36" s="134" t="s">
        <v>121</v>
      </c>
      <c r="E36" s="134"/>
      <c r="F36" s="134"/>
      <c r="G36" s="134"/>
      <c r="I36" s="17">
        <f>SUM(G34:G35)</f>
        <v>-113091.23999999999</v>
      </c>
      <c r="L36" s="9"/>
    </row>
    <row r="37" spans="1:12" x14ac:dyDescent="0.25">
      <c r="L37" s="9"/>
    </row>
    <row r="38" spans="1:12" ht="18.75" customHeight="1" x14ac:dyDescent="0.25">
      <c r="A38" s="4"/>
      <c r="B38" s="135" t="s">
        <v>177</v>
      </c>
      <c r="C38" s="136"/>
      <c r="D38" s="136"/>
      <c r="E38" s="136"/>
      <c r="F38" s="136"/>
      <c r="L38" s="9"/>
    </row>
    <row r="39" spans="1:12" ht="16.5" thickBot="1" x14ac:dyDescent="0.3">
      <c r="B39" s="3">
        <v>13</v>
      </c>
      <c r="D39" s="134" t="s">
        <v>178</v>
      </c>
      <c r="E39" s="134"/>
      <c r="I39" s="52">
        <f>SUM(I18:I36)</f>
        <v>189838.47999999998</v>
      </c>
      <c r="L39" s="9"/>
    </row>
    <row r="40" spans="1:12" ht="16.5" thickTop="1" x14ac:dyDescent="0.25">
      <c r="L40" s="9"/>
    </row>
    <row r="41" spans="1:12" x14ac:dyDescent="0.25">
      <c r="L41" s="9"/>
    </row>
    <row r="42" spans="1:12" x14ac:dyDescent="0.25">
      <c r="L42" s="9"/>
    </row>
    <row r="43" spans="1:12" x14ac:dyDescent="0.25">
      <c r="L43" s="9"/>
    </row>
    <row r="44" spans="1:12" x14ac:dyDescent="0.25">
      <c r="L44" s="9"/>
    </row>
    <row r="45" spans="1:12" x14ac:dyDescent="0.25">
      <c r="L45" s="9"/>
    </row>
    <row r="46" spans="1:12" x14ac:dyDescent="0.25">
      <c r="L46" s="9"/>
    </row>
    <row r="47" spans="1:12" x14ac:dyDescent="0.25">
      <c r="L47" s="9"/>
    </row>
    <row r="48" spans="1:12" x14ac:dyDescent="0.25">
      <c r="L48" s="9"/>
    </row>
    <row r="49" spans="12:12" x14ac:dyDescent="0.25">
      <c r="L49" s="9"/>
    </row>
  </sheetData>
  <mergeCells count="22">
    <mergeCell ref="C19:E19"/>
    <mergeCell ref="G9:I9"/>
    <mergeCell ref="G10:I10"/>
    <mergeCell ref="E5:H5"/>
    <mergeCell ref="E6:G6"/>
    <mergeCell ref="D9:E9"/>
    <mergeCell ref="D36:G36"/>
    <mergeCell ref="B38:F38"/>
    <mergeCell ref="D39:E39"/>
    <mergeCell ref="A2:H2"/>
    <mergeCell ref="D31:E31"/>
    <mergeCell ref="B33:G33"/>
    <mergeCell ref="C34:E34"/>
    <mergeCell ref="C35:E35"/>
    <mergeCell ref="C27:E27"/>
    <mergeCell ref="C29:E29"/>
    <mergeCell ref="C28:E28"/>
    <mergeCell ref="C30:E30"/>
    <mergeCell ref="B17:E17"/>
    <mergeCell ref="B21:E21"/>
    <mergeCell ref="B26:E26"/>
    <mergeCell ref="C18:E18"/>
  </mergeCells>
  <phoneticPr fontId="2" type="noConversion"/>
  <pageMargins left="0.75" right="0.75" top="0.91" bottom="1" header="0.5" footer="0.5"/>
  <pageSetup orientation="portrait" r:id="rId1"/>
  <headerFooter alignWithMargins="0">
    <oddFooter>&amp;L&amp;"Times New Roman,Regular"4/09&amp;C&amp;"Times New Roman,Regular"Page ___ of ___</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42"/>
  <sheetViews>
    <sheetView showGridLines="0" topLeftCell="A5" workbookViewId="0">
      <selection activeCell="E25" sqref="E25"/>
    </sheetView>
  </sheetViews>
  <sheetFormatPr defaultRowHeight="15.75" x14ac:dyDescent="0.25"/>
  <cols>
    <col min="1" max="1" width="4.28515625" style="110" customWidth="1"/>
    <col min="2" max="2" width="25.7109375" style="110" customWidth="1"/>
    <col min="3" max="3" width="27.42578125" style="110" customWidth="1"/>
    <col min="4" max="4" width="3.28515625" style="110" customWidth="1"/>
    <col min="5" max="5" width="15.5703125" style="110" customWidth="1"/>
    <col min="6" max="6" width="10.140625" style="110" bestFit="1" customWidth="1"/>
    <col min="7" max="16384" width="9.140625" style="110"/>
  </cols>
  <sheetData>
    <row r="1" spans="1:5" x14ac:dyDescent="0.25">
      <c r="B1" s="111" t="s">
        <v>30</v>
      </c>
      <c r="C1" s="112" t="str">
        <f>[1]Summary!E5</f>
        <v>Ward Name</v>
      </c>
      <c r="D1" s="112"/>
    </row>
    <row r="2" spans="1:5" x14ac:dyDescent="0.25">
      <c r="B2" s="111" t="s">
        <v>31</v>
      </c>
      <c r="C2" s="112" t="str">
        <f>[1]Summary!E6</f>
        <v>05-2017-GA-012345-XXXX-XX</v>
      </c>
      <c r="D2" s="112"/>
    </row>
    <row r="3" spans="1:5" ht="21" customHeight="1" x14ac:dyDescent="0.25">
      <c r="A3" s="112"/>
    </row>
    <row r="4" spans="1:5" ht="18.75" x14ac:dyDescent="0.3">
      <c r="A4" s="150" t="s">
        <v>288</v>
      </c>
      <c r="B4" s="151"/>
      <c r="C4" s="113">
        <f>Summary!G9</f>
        <v>43313</v>
      </c>
      <c r="D4" s="113"/>
    </row>
    <row r="5" spans="1:5" ht="12.75" customHeight="1" x14ac:dyDescent="0.25">
      <c r="A5" s="152" t="s">
        <v>289</v>
      </c>
      <c r="B5" s="152"/>
      <c r="C5" s="152"/>
      <c r="D5" s="152"/>
      <c r="E5" s="152"/>
    </row>
    <row r="6" spans="1:5" ht="15.75" customHeight="1" x14ac:dyDescent="0.25">
      <c r="A6" s="114"/>
      <c r="B6" s="115"/>
      <c r="E6" s="115"/>
    </row>
    <row r="7" spans="1:5" ht="24" customHeight="1" thickBot="1" x14ac:dyDescent="0.3">
      <c r="A7" s="149" t="s">
        <v>290</v>
      </c>
      <c r="B7" s="149"/>
      <c r="C7" s="149"/>
      <c r="D7" s="116"/>
      <c r="E7" s="116"/>
    </row>
    <row r="8" spans="1:5" ht="15.75" customHeight="1" x14ac:dyDescent="0.25">
      <c r="A8" s="117"/>
      <c r="B8" s="142" t="s">
        <v>301</v>
      </c>
      <c r="C8" s="142"/>
      <c r="D8" s="118"/>
      <c r="E8" s="119">
        <v>250</v>
      </c>
    </row>
    <row r="9" spans="1:5" ht="15.75" customHeight="1" x14ac:dyDescent="0.25">
      <c r="A9" s="117"/>
      <c r="B9" s="142" t="s">
        <v>302</v>
      </c>
      <c r="C9" s="142"/>
      <c r="D9" s="118"/>
      <c r="E9" s="119">
        <v>1000</v>
      </c>
    </row>
    <row r="10" spans="1:5" x14ac:dyDescent="0.25">
      <c r="A10" s="117"/>
      <c r="B10" s="142" t="s">
        <v>303</v>
      </c>
      <c r="C10" s="142"/>
      <c r="D10" s="118"/>
      <c r="E10" s="120">
        <v>5000</v>
      </c>
    </row>
    <row r="11" spans="1:5" ht="20.100000000000001" customHeight="1" thickBot="1" x14ac:dyDescent="0.3">
      <c r="A11" s="115"/>
      <c r="B11" s="143" t="s">
        <v>291</v>
      </c>
      <c r="C11" s="144"/>
      <c r="D11" s="144"/>
      <c r="E11" s="121">
        <f>SUM(E8:E10)</f>
        <v>6250</v>
      </c>
    </row>
    <row r="12" spans="1:5" ht="12" customHeight="1" thickTop="1" x14ac:dyDescent="0.25">
      <c r="A12" s="147"/>
      <c r="B12" s="147"/>
      <c r="C12" s="147"/>
      <c r="D12" s="147"/>
      <c r="E12" s="147"/>
    </row>
    <row r="13" spans="1:5" s="124" customFormat="1" ht="15.75" customHeight="1" thickBot="1" x14ac:dyDescent="0.3">
      <c r="A13" s="122" t="s">
        <v>292</v>
      </c>
      <c r="B13" s="122"/>
      <c r="C13" s="122"/>
      <c r="D13" s="123"/>
      <c r="E13" s="123"/>
    </row>
    <row r="14" spans="1:5" ht="15.75" customHeight="1" x14ac:dyDescent="0.25">
      <c r="A14" s="117"/>
      <c r="B14" s="142" t="s">
        <v>304</v>
      </c>
      <c r="C14" s="142"/>
      <c r="D14" s="118"/>
      <c r="E14" s="119">
        <v>5000</v>
      </c>
    </row>
    <row r="15" spans="1:5" ht="15.75" customHeight="1" x14ac:dyDescent="0.25">
      <c r="A15" s="117"/>
      <c r="B15" s="142" t="s">
        <v>305</v>
      </c>
      <c r="C15" s="142"/>
      <c r="D15" s="118"/>
      <c r="E15" s="119">
        <v>4655</v>
      </c>
    </row>
    <row r="16" spans="1:5" ht="15.75" customHeight="1" x14ac:dyDescent="0.25">
      <c r="A16" s="117"/>
      <c r="B16" s="142" t="s">
        <v>306</v>
      </c>
      <c r="C16" s="142"/>
      <c r="D16" s="118"/>
      <c r="E16" s="119">
        <v>7500</v>
      </c>
    </row>
    <row r="17" spans="1:5" ht="15.75" customHeight="1" x14ac:dyDescent="0.25">
      <c r="A17" s="117"/>
      <c r="B17" s="128" t="s">
        <v>307</v>
      </c>
      <c r="C17" s="128"/>
      <c r="D17" s="118"/>
      <c r="E17" s="119">
        <v>13000</v>
      </c>
    </row>
    <row r="18" spans="1:5" ht="15.75" customHeight="1" x14ac:dyDescent="0.25">
      <c r="A18" s="117"/>
      <c r="B18" s="146" t="s">
        <v>308</v>
      </c>
      <c r="C18" s="146"/>
      <c r="D18" s="118"/>
      <c r="E18" s="119">
        <v>0</v>
      </c>
    </row>
    <row r="19" spans="1:5" ht="20.100000000000001" customHeight="1" thickBot="1" x14ac:dyDescent="0.3">
      <c r="A19" s="115"/>
      <c r="B19" s="143" t="s">
        <v>293</v>
      </c>
      <c r="C19" s="144"/>
      <c r="D19" s="144"/>
      <c r="E19" s="121">
        <f>SUM(E14:E18)</f>
        <v>30155</v>
      </c>
    </row>
    <row r="20" spans="1:5" ht="12" customHeight="1" thickTop="1" x14ac:dyDescent="0.25">
      <c r="A20" s="147"/>
      <c r="B20" s="147"/>
      <c r="C20" s="147"/>
      <c r="D20" s="147"/>
      <c r="E20" s="147"/>
    </row>
    <row r="21" spans="1:5" ht="15.75" customHeight="1" thickBot="1" x14ac:dyDescent="0.3">
      <c r="A21" s="149" t="s">
        <v>294</v>
      </c>
      <c r="B21" s="149"/>
      <c r="C21" s="149"/>
      <c r="D21" s="123"/>
      <c r="E21" s="123"/>
    </row>
    <row r="22" spans="1:5" ht="15.75" customHeight="1" x14ac:dyDescent="0.25">
      <c r="A22" s="117"/>
      <c r="B22" s="142" t="s">
        <v>309</v>
      </c>
      <c r="C22" s="142"/>
      <c r="D22" s="118"/>
      <c r="E22" s="119">
        <v>335000</v>
      </c>
    </row>
    <row r="23" spans="1:5" ht="15.75" customHeight="1" x14ac:dyDescent="0.25">
      <c r="A23" s="117"/>
      <c r="B23" s="142" t="s">
        <v>311</v>
      </c>
      <c r="C23" s="142"/>
      <c r="D23" s="118"/>
      <c r="E23" s="119">
        <v>-195000</v>
      </c>
    </row>
    <row r="24" spans="1:5" ht="15.75" customHeight="1" x14ac:dyDescent="0.25">
      <c r="A24" s="117"/>
      <c r="B24" s="142" t="s">
        <v>310</v>
      </c>
      <c r="C24" s="142"/>
      <c r="D24" s="118"/>
      <c r="E24" s="119">
        <v>125000</v>
      </c>
    </row>
    <row r="25" spans="1:5" ht="15.75" customHeight="1" x14ac:dyDescent="0.25">
      <c r="A25" s="117"/>
      <c r="B25" s="142" t="s">
        <v>314</v>
      </c>
      <c r="C25" s="142"/>
      <c r="D25" s="118"/>
      <c r="E25" s="119">
        <v>-20500</v>
      </c>
    </row>
    <row r="26" spans="1:5" ht="15.75" customHeight="1" x14ac:dyDescent="0.25">
      <c r="A26" s="117"/>
      <c r="B26" s="142" t="s">
        <v>313</v>
      </c>
      <c r="C26" s="142"/>
      <c r="D26" s="118"/>
      <c r="E26" s="119">
        <v>15200</v>
      </c>
    </row>
    <row r="27" spans="1:5" ht="15.75" customHeight="1" x14ac:dyDescent="0.25">
      <c r="A27" s="117"/>
      <c r="B27" s="142" t="s">
        <v>312</v>
      </c>
      <c r="C27" s="142"/>
      <c r="D27" s="118"/>
      <c r="E27" s="119">
        <v>16200</v>
      </c>
    </row>
    <row r="28" spans="1:5" x14ac:dyDescent="0.25">
      <c r="A28" s="117"/>
      <c r="B28" s="142" t="s">
        <v>315</v>
      </c>
      <c r="C28" s="142"/>
      <c r="D28" s="118"/>
      <c r="E28" s="119">
        <v>-2000</v>
      </c>
    </row>
    <row r="29" spans="1:5" ht="20.100000000000001" customHeight="1" thickBot="1" x14ac:dyDescent="0.3">
      <c r="A29" s="115"/>
      <c r="B29" s="143" t="s">
        <v>295</v>
      </c>
      <c r="C29" s="144"/>
      <c r="D29" s="144"/>
      <c r="E29" s="121">
        <f>SUM(E22:E28)</f>
        <v>273900</v>
      </c>
    </row>
    <row r="30" spans="1:5" ht="12" customHeight="1" thickTop="1" x14ac:dyDescent="0.25">
      <c r="A30" s="147"/>
      <c r="B30" s="147"/>
      <c r="C30" s="147"/>
      <c r="D30" s="147"/>
      <c r="E30" s="147"/>
    </row>
    <row r="31" spans="1:5" ht="16.5" thickBot="1" x14ac:dyDescent="0.3">
      <c r="A31" s="148" t="s">
        <v>296</v>
      </c>
      <c r="B31" s="148"/>
      <c r="C31" s="148"/>
      <c r="D31" s="116"/>
      <c r="E31" s="116"/>
    </row>
    <row r="32" spans="1:5" ht="15.75" customHeight="1" x14ac:dyDescent="0.25">
      <c r="A32" s="117"/>
      <c r="B32" s="142" t="s">
        <v>316</v>
      </c>
      <c r="C32" s="142"/>
      <c r="D32" s="118"/>
      <c r="E32" s="119">
        <v>0</v>
      </c>
    </row>
    <row r="33" spans="1:5" x14ac:dyDescent="0.25">
      <c r="A33" s="117"/>
      <c r="B33" s="146" t="s">
        <v>317</v>
      </c>
      <c r="C33" s="146"/>
      <c r="D33" s="118"/>
      <c r="E33" s="119">
        <v>19500</v>
      </c>
    </row>
    <row r="34" spans="1:5" ht="20.100000000000001" customHeight="1" thickBot="1" x14ac:dyDescent="0.3">
      <c r="A34" s="115"/>
      <c r="B34" s="143" t="s">
        <v>297</v>
      </c>
      <c r="C34" s="144"/>
      <c r="D34" s="144"/>
      <c r="E34" s="121">
        <f>SUM(E32:E33)</f>
        <v>19500</v>
      </c>
    </row>
    <row r="35" spans="1:5" ht="12" customHeight="1" thickTop="1" x14ac:dyDescent="0.25">
      <c r="A35" s="147"/>
      <c r="B35" s="147"/>
      <c r="C35" s="147"/>
      <c r="D35" s="147"/>
      <c r="E35" s="147"/>
    </row>
    <row r="36" spans="1:5" ht="16.5" thickBot="1" x14ac:dyDescent="0.3">
      <c r="A36" s="148" t="s">
        <v>298</v>
      </c>
      <c r="B36" s="148"/>
      <c r="C36" s="148"/>
      <c r="D36" s="116"/>
      <c r="E36" s="116"/>
    </row>
    <row r="37" spans="1:5" ht="15.75" customHeight="1" x14ac:dyDescent="0.25">
      <c r="A37" s="117"/>
      <c r="B37" s="142" t="s">
        <v>318</v>
      </c>
      <c r="C37" s="142"/>
      <c r="D37" s="118"/>
      <c r="E37" s="119">
        <v>-4299</v>
      </c>
    </row>
    <row r="38" spans="1:5" x14ac:dyDescent="0.25">
      <c r="A38" s="117"/>
      <c r="B38" s="142"/>
      <c r="C38" s="142"/>
      <c r="D38" s="118"/>
      <c r="E38" s="119"/>
    </row>
    <row r="39" spans="1:5" ht="20.100000000000001" customHeight="1" thickBot="1" x14ac:dyDescent="0.3">
      <c r="A39" s="125"/>
      <c r="B39" s="143" t="s">
        <v>299</v>
      </c>
      <c r="C39" s="144"/>
      <c r="D39" s="144"/>
      <c r="E39" s="121">
        <f>SUM(E37:E38)</f>
        <v>-4299</v>
      </c>
    </row>
    <row r="40" spans="1:5" ht="30" customHeight="1" thickTop="1" thickBot="1" x14ac:dyDescent="0.35">
      <c r="A40" s="145" t="s">
        <v>300</v>
      </c>
      <c r="B40" s="145"/>
      <c r="C40" s="145"/>
      <c r="D40" s="145"/>
      <c r="E40" s="126">
        <f>E11+E19+E29+E34+E39</f>
        <v>325506</v>
      </c>
    </row>
    <row r="41" spans="1:5" ht="16.5" thickTop="1" x14ac:dyDescent="0.25">
      <c r="A41" s="115"/>
      <c r="B41" s="115"/>
      <c r="C41" s="115"/>
      <c r="D41" s="127"/>
      <c r="E41" s="115"/>
    </row>
    <row r="42" spans="1:5" x14ac:dyDescent="0.25">
      <c r="A42" s="115"/>
      <c r="B42" s="115"/>
      <c r="C42" s="115"/>
      <c r="D42" s="115"/>
      <c r="E42" s="115"/>
    </row>
  </sheetData>
  <mergeCells count="34">
    <mergeCell ref="B11:D11"/>
    <mergeCell ref="A4:B4"/>
    <mergeCell ref="A5:E5"/>
    <mergeCell ref="A7:C7"/>
    <mergeCell ref="B8:C8"/>
    <mergeCell ref="B10:C10"/>
    <mergeCell ref="A31:C31"/>
    <mergeCell ref="A12:E12"/>
    <mergeCell ref="B14:C14"/>
    <mergeCell ref="B15:C15"/>
    <mergeCell ref="B18:C18"/>
    <mergeCell ref="B19:D19"/>
    <mergeCell ref="A20:E20"/>
    <mergeCell ref="A21:C21"/>
    <mergeCell ref="B22:C22"/>
    <mergeCell ref="B28:C28"/>
    <mergeCell ref="B29:D29"/>
    <mergeCell ref="A30:E30"/>
    <mergeCell ref="B38:C38"/>
    <mergeCell ref="B39:D39"/>
    <mergeCell ref="A40:D40"/>
    <mergeCell ref="B9:C9"/>
    <mergeCell ref="B16:C16"/>
    <mergeCell ref="B23:C23"/>
    <mergeCell ref="B24:C24"/>
    <mergeCell ref="B25:C25"/>
    <mergeCell ref="B26:C26"/>
    <mergeCell ref="B27:C27"/>
    <mergeCell ref="B32:C32"/>
    <mergeCell ref="B33:C33"/>
    <mergeCell ref="B34:D34"/>
    <mergeCell ref="A35:E35"/>
    <mergeCell ref="A36:C36"/>
    <mergeCell ref="B37:C37"/>
  </mergeCells>
  <pageMargins left="0.75" right="0.75" top="1" bottom="1" header="0" footer="0.75"/>
  <pageSetup fitToHeight="0" orientation="portrait" r:id="rId1"/>
  <headerFooter alignWithMargins="0">
    <oddFooter>&amp;L&amp;"Times New Roman,Regular"Rev 8/22/18&amp;C&amp;"Times New Roman,Regular"Page ____ of ____</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46"/>
  <sheetViews>
    <sheetView topLeftCell="A13" workbookViewId="0">
      <selection activeCell="A9" sqref="A9"/>
    </sheetView>
  </sheetViews>
  <sheetFormatPr defaultRowHeight="15.75" x14ac:dyDescent="0.25"/>
  <cols>
    <col min="1" max="1" width="11.7109375" style="2" customWidth="1"/>
    <col min="2" max="2" width="25.7109375" style="2" customWidth="1"/>
    <col min="3" max="3" width="34.42578125" style="2" customWidth="1"/>
    <col min="4" max="4" width="3.28515625" style="2" customWidth="1"/>
    <col min="5" max="5" width="15.5703125" style="2" customWidth="1"/>
    <col min="6" max="6" width="10.140625" style="2" bestFit="1" customWidth="1"/>
    <col min="7" max="16384" width="9.140625" style="2"/>
  </cols>
  <sheetData>
    <row r="1" spans="1:5" x14ac:dyDescent="0.25">
      <c r="B1" s="4" t="s">
        <v>30</v>
      </c>
      <c r="C1" s="3" t="str">
        <f>Summary!E5</f>
        <v>Mary Smith</v>
      </c>
      <c r="D1" s="3"/>
    </row>
    <row r="2" spans="1:5" x14ac:dyDescent="0.25">
      <c r="B2" s="4" t="s">
        <v>31</v>
      </c>
      <c r="C2" s="3" t="str">
        <f>Summary!E6</f>
        <v>05-2017-GA-012345-XXXX-XX</v>
      </c>
      <c r="D2" s="3"/>
    </row>
    <row r="3" spans="1:5" x14ac:dyDescent="0.25">
      <c r="A3" s="3"/>
    </row>
    <row r="4" spans="1:5" x14ac:dyDescent="0.25">
      <c r="A4" s="153" t="s">
        <v>32</v>
      </c>
      <c r="B4" s="136"/>
      <c r="C4" s="29">
        <f>Summary!G9</f>
        <v>43313</v>
      </c>
      <c r="D4" s="29"/>
    </row>
    <row r="5" spans="1:5" x14ac:dyDescent="0.25">
      <c r="A5" s="1"/>
      <c r="B5" s="28" t="s">
        <v>33</v>
      </c>
      <c r="C5" s="29">
        <f>Summary!G10</f>
        <v>43677</v>
      </c>
      <c r="D5" s="29"/>
    </row>
    <row r="6" spans="1:5" ht="16.5" thickBot="1" x14ac:dyDescent="0.3">
      <c r="A6" s="13"/>
      <c r="B6" s="14"/>
      <c r="E6" s="14"/>
    </row>
    <row r="7" spans="1:5" x14ac:dyDescent="0.25">
      <c r="A7" s="154" t="s">
        <v>18</v>
      </c>
      <c r="B7" s="155"/>
      <c r="C7" s="155"/>
      <c r="D7" s="155"/>
      <c r="E7" s="156"/>
    </row>
    <row r="8" spans="1:5" ht="16.5" thickBot="1" x14ac:dyDescent="0.3">
      <c r="A8" s="157" t="s">
        <v>319</v>
      </c>
      <c r="B8" s="158"/>
      <c r="C8" s="158"/>
      <c r="D8" s="158"/>
      <c r="E8" s="159"/>
    </row>
    <row r="9" spans="1:5" ht="16.5" thickBot="1" x14ac:dyDescent="0.3">
      <c r="A9" s="55" t="s">
        <v>5</v>
      </c>
      <c r="B9" s="56" t="s">
        <v>19</v>
      </c>
      <c r="C9" s="57" t="s">
        <v>22</v>
      </c>
      <c r="D9" s="57" t="s">
        <v>43</v>
      </c>
      <c r="E9" s="58" t="s">
        <v>27</v>
      </c>
    </row>
    <row r="10" spans="1:5" x14ac:dyDescent="0.25">
      <c r="A10" s="35">
        <v>43313</v>
      </c>
      <c r="B10" s="54" t="s">
        <v>20</v>
      </c>
      <c r="C10" s="38"/>
      <c r="D10" s="39" t="s">
        <v>7</v>
      </c>
      <c r="E10" s="40">
        <v>945.25</v>
      </c>
    </row>
    <row r="11" spans="1:5" x14ac:dyDescent="0.25">
      <c r="A11" s="35">
        <v>43314</v>
      </c>
      <c r="B11" s="54" t="s">
        <v>267</v>
      </c>
      <c r="C11" s="38" t="s">
        <v>268</v>
      </c>
      <c r="D11" s="39" t="s">
        <v>7</v>
      </c>
      <c r="E11" s="40">
        <v>425</v>
      </c>
    </row>
    <row r="12" spans="1:5" x14ac:dyDescent="0.25">
      <c r="A12" s="23">
        <v>43320</v>
      </c>
      <c r="B12" s="53" t="s">
        <v>46</v>
      </c>
      <c r="C12" s="25" t="s">
        <v>44</v>
      </c>
      <c r="D12" s="31" t="s">
        <v>7</v>
      </c>
      <c r="E12" s="21">
        <v>1888</v>
      </c>
    </row>
    <row r="13" spans="1:5" x14ac:dyDescent="0.25">
      <c r="A13" s="23">
        <v>43340</v>
      </c>
      <c r="B13" s="53" t="s">
        <v>69</v>
      </c>
      <c r="C13" s="25" t="s">
        <v>70</v>
      </c>
      <c r="D13" s="31" t="s">
        <v>8</v>
      </c>
      <c r="E13" s="21">
        <v>456</v>
      </c>
    </row>
    <row r="14" spans="1:5" x14ac:dyDescent="0.25">
      <c r="A14" s="23">
        <f>A10+31</f>
        <v>43344</v>
      </c>
      <c r="B14" s="54" t="s">
        <v>20</v>
      </c>
      <c r="C14" s="25"/>
      <c r="D14" s="39" t="s">
        <v>7</v>
      </c>
      <c r="E14" s="40">
        <v>945.25</v>
      </c>
    </row>
    <row r="15" spans="1:5" x14ac:dyDescent="0.25">
      <c r="A15" s="23">
        <f>A14+8</f>
        <v>43352</v>
      </c>
      <c r="B15" s="53" t="s">
        <v>46</v>
      </c>
      <c r="C15" s="25" t="s">
        <v>44</v>
      </c>
      <c r="D15" s="31" t="s">
        <v>7</v>
      </c>
      <c r="E15" s="21">
        <v>1888</v>
      </c>
    </row>
    <row r="16" spans="1:5" x14ac:dyDescent="0.25">
      <c r="A16" s="23">
        <f>A14+30</f>
        <v>43374</v>
      </c>
      <c r="B16" s="54" t="s">
        <v>20</v>
      </c>
      <c r="C16" s="25"/>
      <c r="D16" s="39" t="s">
        <v>7</v>
      </c>
      <c r="E16" s="40">
        <v>945.25</v>
      </c>
    </row>
    <row r="17" spans="1:5" x14ac:dyDescent="0.25">
      <c r="A17" s="23">
        <f>A16+8</f>
        <v>43382</v>
      </c>
      <c r="B17" s="53" t="s">
        <v>46</v>
      </c>
      <c r="C17" s="25" t="s">
        <v>44</v>
      </c>
      <c r="D17" s="31" t="s">
        <v>7</v>
      </c>
      <c r="E17" s="21">
        <v>1888</v>
      </c>
    </row>
    <row r="18" spans="1:5" x14ac:dyDescent="0.25">
      <c r="A18" s="23">
        <f>A16+31</f>
        <v>43405</v>
      </c>
      <c r="B18" s="54" t="s">
        <v>20</v>
      </c>
      <c r="C18" s="25"/>
      <c r="D18" s="39" t="s">
        <v>7</v>
      </c>
      <c r="E18" s="40">
        <v>945.25</v>
      </c>
    </row>
    <row r="19" spans="1:5" x14ac:dyDescent="0.25">
      <c r="A19" s="23">
        <f>A18+8</f>
        <v>43413</v>
      </c>
      <c r="B19" s="53" t="s">
        <v>46</v>
      </c>
      <c r="C19" s="25" t="s">
        <v>44</v>
      </c>
      <c r="D19" s="31" t="s">
        <v>7</v>
      </c>
      <c r="E19" s="21">
        <v>1888</v>
      </c>
    </row>
    <row r="20" spans="1:5" x14ac:dyDescent="0.25">
      <c r="A20" s="23">
        <f>A18+30</f>
        <v>43435</v>
      </c>
      <c r="B20" s="54" t="s">
        <v>20</v>
      </c>
      <c r="C20" s="25"/>
      <c r="D20" s="39" t="s">
        <v>7</v>
      </c>
      <c r="E20" s="40">
        <v>945.25</v>
      </c>
    </row>
    <row r="21" spans="1:5" x14ac:dyDescent="0.25">
      <c r="A21" s="23">
        <f>A20+8</f>
        <v>43443</v>
      </c>
      <c r="B21" s="53" t="s">
        <v>46</v>
      </c>
      <c r="C21" s="25" t="s">
        <v>44</v>
      </c>
      <c r="D21" s="31" t="s">
        <v>7</v>
      </c>
      <c r="E21" s="21">
        <v>1888</v>
      </c>
    </row>
    <row r="22" spans="1:5" x14ac:dyDescent="0.25">
      <c r="A22" s="23">
        <f>A20+31</f>
        <v>43466</v>
      </c>
      <c r="B22" s="54" t="s">
        <v>20</v>
      </c>
      <c r="C22" s="25"/>
      <c r="D22" s="39" t="s">
        <v>7</v>
      </c>
      <c r="E22" s="40">
        <v>945.25</v>
      </c>
    </row>
    <row r="23" spans="1:5" x14ac:dyDescent="0.25">
      <c r="A23" s="23">
        <f>A22+8</f>
        <v>43474</v>
      </c>
      <c r="B23" s="53" t="s">
        <v>46</v>
      </c>
      <c r="C23" s="25" t="s">
        <v>44</v>
      </c>
      <c r="D23" s="31" t="s">
        <v>7</v>
      </c>
      <c r="E23" s="21">
        <v>1888</v>
      </c>
    </row>
    <row r="24" spans="1:5" x14ac:dyDescent="0.25">
      <c r="A24" s="23">
        <f>A22+31</f>
        <v>43497</v>
      </c>
      <c r="B24" s="54" t="s">
        <v>20</v>
      </c>
      <c r="C24" s="25"/>
      <c r="D24" s="39" t="s">
        <v>7</v>
      </c>
      <c r="E24" s="40">
        <v>945.25</v>
      </c>
    </row>
    <row r="25" spans="1:5" x14ac:dyDescent="0.25">
      <c r="A25" s="23">
        <f>A24+8</f>
        <v>43505</v>
      </c>
      <c r="B25" s="53" t="s">
        <v>46</v>
      </c>
      <c r="C25" s="25" t="s">
        <v>44</v>
      </c>
      <c r="D25" s="31" t="s">
        <v>7</v>
      </c>
      <c r="E25" s="21">
        <v>1888</v>
      </c>
    </row>
    <row r="26" spans="1:5" x14ac:dyDescent="0.25">
      <c r="A26" s="23">
        <f>A24+30</f>
        <v>43527</v>
      </c>
      <c r="B26" s="54" t="s">
        <v>20</v>
      </c>
      <c r="C26" s="25"/>
      <c r="D26" s="39" t="s">
        <v>7</v>
      </c>
      <c r="E26" s="40">
        <v>945.25</v>
      </c>
    </row>
    <row r="27" spans="1:5" x14ac:dyDescent="0.25">
      <c r="A27" s="23">
        <f>A26+8</f>
        <v>43535</v>
      </c>
      <c r="B27" s="53" t="s">
        <v>46</v>
      </c>
      <c r="C27" s="25" t="s">
        <v>44</v>
      </c>
      <c r="D27" s="31" t="s">
        <v>7</v>
      </c>
      <c r="E27" s="21">
        <v>1888</v>
      </c>
    </row>
    <row r="28" spans="1:5" x14ac:dyDescent="0.25">
      <c r="A28" s="23">
        <f>A26+31</f>
        <v>43558</v>
      </c>
      <c r="B28" s="54" t="s">
        <v>20</v>
      </c>
      <c r="C28" s="25"/>
      <c r="D28" s="39" t="s">
        <v>7</v>
      </c>
      <c r="E28" s="40">
        <v>945.25</v>
      </c>
    </row>
    <row r="29" spans="1:5" x14ac:dyDescent="0.25">
      <c r="A29" s="23">
        <f>A28+8</f>
        <v>43566</v>
      </c>
      <c r="B29" s="53" t="s">
        <v>46</v>
      </c>
      <c r="C29" s="25" t="s">
        <v>44</v>
      </c>
      <c r="D29" s="31" t="s">
        <v>7</v>
      </c>
      <c r="E29" s="21">
        <v>1888</v>
      </c>
    </row>
    <row r="30" spans="1:5" x14ac:dyDescent="0.25">
      <c r="A30" s="23">
        <f>A28+30</f>
        <v>43588</v>
      </c>
      <c r="B30" s="54" t="s">
        <v>20</v>
      </c>
      <c r="C30" s="25"/>
      <c r="D30" s="39" t="s">
        <v>7</v>
      </c>
      <c r="E30" s="40">
        <v>945.25</v>
      </c>
    </row>
    <row r="31" spans="1:5" x14ac:dyDescent="0.25">
      <c r="A31" s="23">
        <f>A30+8</f>
        <v>43596</v>
      </c>
      <c r="B31" s="53" t="s">
        <v>46</v>
      </c>
      <c r="C31" s="25" t="s">
        <v>44</v>
      </c>
      <c r="D31" s="31" t="s">
        <v>7</v>
      </c>
      <c r="E31" s="21">
        <v>1888</v>
      </c>
    </row>
    <row r="32" spans="1:5" x14ac:dyDescent="0.25">
      <c r="A32" s="23">
        <v>39082</v>
      </c>
      <c r="B32" s="54" t="s">
        <v>263</v>
      </c>
      <c r="C32" s="25" t="s">
        <v>264</v>
      </c>
      <c r="D32" s="39" t="s">
        <v>7</v>
      </c>
      <c r="E32" s="40">
        <v>85.22</v>
      </c>
    </row>
    <row r="33" spans="1:6" x14ac:dyDescent="0.25">
      <c r="A33" s="23">
        <f>A30+31</f>
        <v>43619</v>
      </c>
      <c r="B33" s="54" t="s">
        <v>20</v>
      </c>
      <c r="C33" s="25"/>
      <c r="D33" s="39" t="s">
        <v>7</v>
      </c>
      <c r="E33" s="40">
        <v>955</v>
      </c>
    </row>
    <row r="34" spans="1:6" x14ac:dyDescent="0.25">
      <c r="A34" s="23">
        <f>A33+8</f>
        <v>43627</v>
      </c>
      <c r="B34" s="53" t="s">
        <v>46</v>
      </c>
      <c r="C34" s="25" t="s">
        <v>44</v>
      </c>
      <c r="D34" s="31" t="s">
        <v>7</v>
      </c>
      <c r="E34" s="21">
        <v>1950</v>
      </c>
    </row>
    <row r="35" spans="1:6" x14ac:dyDescent="0.25">
      <c r="A35" s="23">
        <f>A33+31</f>
        <v>43650</v>
      </c>
      <c r="B35" s="54" t="s">
        <v>20</v>
      </c>
      <c r="C35" s="25"/>
      <c r="D35" s="39" t="s">
        <v>7</v>
      </c>
      <c r="E35" s="40">
        <v>955</v>
      </c>
    </row>
    <row r="36" spans="1:6" x14ac:dyDescent="0.25">
      <c r="A36" s="23">
        <f>A35+8</f>
        <v>43658</v>
      </c>
      <c r="B36" s="53" t="s">
        <v>46</v>
      </c>
      <c r="C36" s="25" t="s">
        <v>44</v>
      </c>
      <c r="D36" s="31" t="s">
        <v>7</v>
      </c>
      <c r="E36" s="21">
        <v>1950</v>
      </c>
    </row>
    <row r="37" spans="1:6" x14ac:dyDescent="0.25">
      <c r="A37" s="23"/>
      <c r="B37" s="53"/>
      <c r="C37" s="25"/>
      <c r="D37" s="31"/>
      <c r="E37" s="21"/>
    </row>
    <row r="38" spans="1:6" ht="9" customHeight="1" x14ac:dyDescent="0.25">
      <c r="A38" s="62" t="s">
        <v>74</v>
      </c>
      <c r="B38" s="53"/>
      <c r="C38" s="25"/>
      <c r="D38" s="31"/>
      <c r="E38" s="21"/>
    </row>
    <row r="39" spans="1:6" ht="27" customHeight="1" thickBot="1" x14ac:dyDescent="0.3">
      <c r="B39" s="160" t="s">
        <v>21</v>
      </c>
      <c r="C39" s="161"/>
      <c r="D39" s="161"/>
      <c r="E39" s="27">
        <f>SUM(E10:E38)</f>
        <v>35108.720000000001</v>
      </c>
    </row>
    <row r="40" spans="1:6" ht="16.5" thickTop="1" x14ac:dyDescent="0.25">
      <c r="D40" s="15"/>
    </row>
    <row r="41" spans="1:6" x14ac:dyDescent="0.25">
      <c r="D41" s="45" t="s">
        <v>43</v>
      </c>
    </row>
    <row r="42" spans="1:6" x14ac:dyDescent="0.25">
      <c r="C42" s="2" t="s">
        <v>108</v>
      </c>
      <c r="D42" s="16" t="s">
        <v>7</v>
      </c>
      <c r="E42" s="32">
        <f>DSUM(A9:F38,"amount",D41:D42)</f>
        <v>34652.720000000001</v>
      </c>
    </row>
    <row r="43" spans="1:6" hidden="1" x14ac:dyDescent="0.25">
      <c r="C43" s="2" t="s">
        <v>108</v>
      </c>
      <c r="D43" s="15" t="str">
        <f>D41</f>
        <v>*</v>
      </c>
      <c r="F43" s="32"/>
    </row>
    <row r="44" spans="1:6" x14ac:dyDescent="0.25">
      <c r="C44" s="2" t="s">
        <v>109</v>
      </c>
      <c r="D44" s="16" t="s">
        <v>8</v>
      </c>
      <c r="E44" s="9">
        <f>DSUM(A9:F38,"amount",D43:D44)</f>
        <v>456</v>
      </c>
    </row>
    <row r="45" spans="1:6" ht="16.5" thickBot="1" x14ac:dyDescent="0.3">
      <c r="C45" s="2" t="s">
        <v>107</v>
      </c>
      <c r="D45" s="15"/>
      <c r="E45" s="26">
        <f>SUM(E42:E44)</f>
        <v>35108.720000000001</v>
      </c>
    </row>
    <row r="46" spans="1:6" ht="16.5" thickTop="1" x14ac:dyDescent="0.25">
      <c r="C46" s="33" t="s">
        <v>29</v>
      </c>
      <c r="D46" s="33"/>
      <c r="E46" s="34">
        <f>E39-E45</f>
        <v>0</v>
      </c>
    </row>
  </sheetData>
  <mergeCells count="4">
    <mergeCell ref="A4:B4"/>
    <mergeCell ref="A7:E7"/>
    <mergeCell ref="A8:E8"/>
    <mergeCell ref="B39:D39"/>
  </mergeCells>
  <phoneticPr fontId="2" type="noConversion"/>
  <pageMargins left="0.75" right="0.75" top="0.71" bottom="0.5" header="0.5" footer="0.18"/>
  <pageSetup fitToHeight="0" orientation="portrait" r:id="rId1"/>
  <headerFooter alignWithMargins="0">
    <oddFooter>&amp;L&amp;"Times New Roman,Regular"4/09&amp;C&amp;"Times New Roman,Regular"Page ____ of ____</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5"/>
  <sheetViews>
    <sheetView workbookViewId="0">
      <selection activeCell="L32" sqref="L32"/>
    </sheetView>
  </sheetViews>
  <sheetFormatPr defaultRowHeight="15.75" x14ac:dyDescent="0.25"/>
  <cols>
    <col min="1" max="1" width="10.5703125" style="2" customWidth="1"/>
    <col min="2" max="2" width="8" style="2" customWidth="1"/>
    <col min="3" max="3" width="26.42578125" style="2" customWidth="1"/>
    <col min="4" max="4" width="30.5703125" style="2" customWidth="1"/>
    <col min="5" max="5" width="2.7109375" style="2" customWidth="1"/>
    <col min="6" max="6" width="13.42578125" style="2" customWidth="1"/>
    <col min="7" max="7" width="4.42578125" style="2" customWidth="1"/>
    <col min="8" max="8" width="9.140625" style="2"/>
    <col min="9" max="9" width="10.85546875" style="2" bestFit="1" customWidth="1"/>
    <col min="10" max="16384" width="9.140625" style="2"/>
  </cols>
  <sheetData>
    <row r="1" spans="1:6" x14ac:dyDescent="0.25">
      <c r="A1" s="3"/>
      <c r="B1" s="3"/>
      <c r="C1" s="4" t="s">
        <v>30</v>
      </c>
      <c r="D1" s="3" t="str">
        <f>Summary!E5</f>
        <v>Mary Smith</v>
      </c>
      <c r="E1" s="3"/>
    </row>
    <row r="2" spans="1:6" x14ac:dyDescent="0.25">
      <c r="A2" s="3"/>
      <c r="B2" s="3"/>
      <c r="C2" s="4" t="s">
        <v>31</v>
      </c>
      <c r="D2" s="3" t="str">
        <f>Summary!E6</f>
        <v>05-2017-GA-012345-XXXX-XX</v>
      </c>
      <c r="E2" s="3"/>
    </row>
    <row r="3" spans="1:6" x14ac:dyDescent="0.25">
      <c r="A3" s="3"/>
      <c r="B3" s="3"/>
    </row>
    <row r="4" spans="1:6" x14ac:dyDescent="0.25">
      <c r="A4" s="153" t="s">
        <v>32</v>
      </c>
      <c r="B4" s="136"/>
      <c r="C4" s="136"/>
      <c r="D4" s="29">
        <f>Summary!G9</f>
        <v>43313</v>
      </c>
      <c r="E4" s="29"/>
    </row>
    <row r="5" spans="1:6" x14ac:dyDescent="0.25">
      <c r="A5" s="1"/>
      <c r="B5" s="1"/>
      <c r="C5" s="28" t="s">
        <v>33</v>
      </c>
      <c r="D5" s="29">
        <f>Summary!G10</f>
        <v>43677</v>
      </c>
      <c r="E5" s="29"/>
    </row>
    <row r="6" spans="1:6" ht="16.5" thickBot="1" x14ac:dyDescent="0.3">
      <c r="A6" s="13"/>
      <c r="B6" s="13"/>
      <c r="C6" s="14"/>
      <c r="F6" s="14"/>
    </row>
    <row r="7" spans="1:6" x14ac:dyDescent="0.25">
      <c r="A7" s="154" t="s">
        <v>23</v>
      </c>
      <c r="B7" s="155"/>
      <c r="C7" s="155"/>
      <c r="D7" s="155"/>
      <c r="E7" s="155"/>
      <c r="F7" s="156"/>
    </row>
    <row r="8" spans="1:6" ht="16.5" thickBot="1" x14ac:dyDescent="0.3">
      <c r="A8" s="157" t="s">
        <v>320</v>
      </c>
      <c r="B8" s="158"/>
      <c r="C8" s="158"/>
      <c r="D8" s="158"/>
      <c r="E8" s="158"/>
      <c r="F8" s="159"/>
    </row>
    <row r="9" spans="1:6" ht="16.5" thickBot="1" x14ac:dyDescent="0.3">
      <c r="A9" s="41" t="s">
        <v>5</v>
      </c>
      <c r="B9" s="42" t="s">
        <v>26</v>
      </c>
      <c r="C9" s="42" t="s">
        <v>24</v>
      </c>
      <c r="D9" s="43" t="s">
        <v>25</v>
      </c>
      <c r="E9" s="46" t="s">
        <v>43</v>
      </c>
      <c r="F9" s="44" t="s">
        <v>27</v>
      </c>
    </row>
    <row r="10" spans="1:6" x14ac:dyDescent="0.25">
      <c r="A10" s="35">
        <v>43313</v>
      </c>
      <c r="B10" s="36">
        <v>4536</v>
      </c>
      <c r="C10" s="54" t="s">
        <v>40</v>
      </c>
      <c r="D10" s="38"/>
      <c r="E10" s="39" t="s">
        <v>7</v>
      </c>
      <c r="F10" s="40">
        <v>2500</v>
      </c>
    </row>
    <row r="11" spans="1:6" x14ac:dyDescent="0.25">
      <c r="A11" s="23">
        <v>43314</v>
      </c>
      <c r="B11" s="30">
        <v>4537</v>
      </c>
      <c r="C11" s="53" t="s">
        <v>127</v>
      </c>
      <c r="D11" s="25" t="s">
        <v>131</v>
      </c>
      <c r="E11" s="31" t="s">
        <v>8</v>
      </c>
      <c r="F11" s="21">
        <v>3000</v>
      </c>
    </row>
    <row r="12" spans="1:6" ht="15.75" customHeight="1" x14ac:dyDescent="0.25">
      <c r="A12" s="35">
        <v>43315</v>
      </c>
      <c r="B12" s="30" t="s">
        <v>330</v>
      </c>
      <c r="C12" s="53" t="s">
        <v>334</v>
      </c>
      <c r="D12" s="25" t="s">
        <v>331</v>
      </c>
      <c r="E12" s="31" t="s">
        <v>10</v>
      </c>
      <c r="F12" s="21">
        <v>100</v>
      </c>
    </row>
    <row r="13" spans="1:6" x14ac:dyDescent="0.25">
      <c r="A13" s="35">
        <v>43315</v>
      </c>
      <c r="B13" s="30">
        <v>4538</v>
      </c>
      <c r="C13" s="53" t="s">
        <v>38</v>
      </c>
      <c r="D13" s="25" t="s">
        <v>41</v>
      </c>
      <c r="E13" s="31" t="s">
        <v>42</v>
      </c>
      <c r="F13" s="21">
        <v>400</v>
      </c>
    </row>
    <row r="14" spans="1:6" x14ac:dyDescent="0.25">
      <c r="A14" s="35">
        <v>43316</v>
      </c>
      <c r="B14" s="30">
        <v>4539</v>
      </c>
      <c r="C14" s="53" t="s">
        <v>34</v>
      </c>
      <c r="D14" s="25" t="s">
        <v>37</v>
      </c>
      <c r="E14" s="31" t="s">
        <v>10</v>
      </c>
      <c r="F14" s="21">
        <v>4235</v>
      </c>
    </row>
    <row r="15" spans="1:6" x14ac:dyDescent="0.25">
      <c r="A15" s="35">
        <v>43317</v>
      </c>
      <c r="B15" s="30">
        <v>4540</v>
      </c>
      <c r="C15" s="53" t="s">
        <v>35</v>
      </c>
      <c r="D15" s="25" t="s">
        <v>36</v>
      </c>
      <c r="E15" s="31" t="s">
        <v>10</v>
      </c>
      <c r="F15" s="21">
        <v>25</v>
      </c>
    </row>
    <row r="16" spans="1:6" x14ac:dyDescent="0.25">
      <c r="A16" s="35">
        <v>43318</v>
      </c>
      <c r="B16" s="30" t="s">
        <v>128</v>
      </c>
      <c r="C16" s="53" t="s">
        <v>129</v>
      </c>
      <c r="D16" s="25" t="s">
        <v>130</v>
      </c>
      <c r="E16" s="31" t="s">
        <v>10</v>
      </c>
      <c r="F16" s="21">
        <v>100</v>
      </c>
    </row>
    <row r="17" spans="1:9" x14ac:dyDescent="0.25">
      <c r="A17" s="23">
        <v>43347</v>
      </c>
      <c r="B17" s="30">
        <f>B15+1</f>
        <v>4541</v>
      </c>
      <c r="C17" s="53" t="s">
        <v>34</v>
      </c>
      <c r="D17" s="25" t="s">
        <v>37</v>
      </c>
      <c r="E17" s="31" t="s">
        <v>10</v>
      </c>
      <c r="F17" s="21">
        <v>4235</v>
      </c>
    </row>
    <row r="18" spans="1:9" x14ac:dyDescent="0.25">
      <c r="A18" s="23">
        <f>A17+30</f>
        <v>43377</v>
      </c>
      <c r="B18" s="30">
        <f>B17+1</f>
        <v>4542</v>
      </c>
      <c r="C18" s="53" t="s">
        <v>34</v>
      </c>
      <c r="D18" s="25" t="s">
        <v>37</v>
      </c>
      <c r="E18" s="31" t="s">
        <v>10</v>
      </c>
      <c r="F18" s="21">
        <v>4235</v>
      </c>
    </row>
    <row r="19" spans="1:9" x14ac:dyDescent="0.25">
      <c r="A19" s="23">
        <f>A18+31</f>
        <v>43408</v>
      </c>
      <c r="B19" s="30">
        <f>B18+1</f>
        <v>4543</v>
      </c>
      <c r="C19" s="53" t="s">
        <v>34</v>
      </c>
      <c r="D19" s="25" t="s">
        <v>37</v>
      </c>
      <c r="E19" s="31" t="s">
        <v>10</v>
      </c>
      <c r="F19" s="21">
        <v>4235</v>
      </c>
    </row>
    <row r="20" spans="1:9" x14ac:dyDescent="0.25">
      <c r="A20" s="23">
        <f>A19+5</f>
        <v>43413</v>
      </c>
      <c r="B20" s="30" t="s">
        <v>128</v>
      </c>
      <c r="C20" s="53" t="s">
        <v>129</v>
      </c>
      <c r="D20" s="25" t="s">
        <v>130</v>
      </c>
      <c r="E20" s="31" t="s">
        <v>10</v>
      </c>
      <c r="F20" s="21">
        <v>100</v>
      </c>
    </row>
    <row r="21" spans="1:9" x14ac:dyDescent="0.25">
      <c r="A21" s="23">
        <f>A19+30</f>
        <v>43438</v>
      </c>
      <c r="B21" s="30">
        <f>B19+1</f>
        <v>4544</v>
      </c>
      <c r="C21" s="53" t="s">
        <v>34</v>
      </c>
      <c r="D21" s="25" t="s">
        <v>37</v>
      </c>
      <c r="E21" s="31" t="s">
        <v>10</v>
      </c>
      <c r="F21" s="21">
        <v>4235</v>
      </c>
    </row>
    <row r="22" spans="1:9" x14ac:dyDescent="0.25">
      <c r="A22" s="23">
        <v>43449</v>
      </c>
      <c r="B22" s="30" t="s">
        <v>330</v>
      </c>
      <c r="C22" s="53" t="s">
        <v>332</v>
      </c>
      <c r="D22" s="25" t="s">
        <v>333</v>
      </c>
      <c r="E22" s="31" t="s">
        <v>10</v>
      </c>
      <c r="F22" s="21">
        <v>400</v>
      </c>
    </row>
    <row r="23" spans="1:9" ht="16.5" customHeight="1" x14ac:dyDescent="0.25">
      <c r="A23" s="23">
        <f>A21+31</f>
        <v>43469</v>
      </c>
      <c r="B23" s="30">
        <f>B21+1</f>
        <v>4545</v>
      </c>
      <c r="C23" s="53" t="s">
        <v>34</v>
      </c>
      <c r="D23" s="25" t="s">
        <v>37</v>
      </c>
      <c r="E23" s="31" t="s">
        <v>10</v>
      </c>
      <c r="F23" s="21">
        <v>4235</v>
      </c>
    </row>
    <row r="24" spans="1:9" ht="16.5" customHeight="1" x14ac:dyDescent="0.25">
      <c r="A24" s="23">
        <f>A23+31</f>
        <v>43500</v>
      </c>
      <c r="B24" s="30">
        <f>B23+1</f>
        <v>4546</v>
      </c>
      <c r="C24" s="53" t="s">
        <v>34</v>
      </c>
      <c r="D24" s="25" t="s">
        <v>37</v>
      </c>
      <c r="E24" s="31" t="s">
        <v>10</v>
      </c>
      <c r="F24" s="21">
        <v>4235</v>
      </c>
    </row>
    <row r="25" spans="1:9" ht="16.5" customHeight="1" x14ac:dyDescent="0.25">
      <c r="A25" s="23">
        <f>A24+5</f>
        <v>43505</v>
      </c>
      <c r="B25" s="30" t="s">
        <v>128</v>
      </c>
      <c r="C25" s="53" t="s">
        <v>129</v>
      </c>
      <c r="D25" s="25" t="s">
        <v>130</v>
      </c>
      <c r="E25" s="31" t="s">
        <v>10</v>
      </c>
      <c r="F25" s="21">
        <v>100</v>
      </c>
    </row>
    <row r="26" spans="1:9" ht="16.5" customHeight="1" x14ac:dyDescent="0.25">
      <c r="A26" s="23">
        <f>A24+30</f>
        <v>43530</v>
      </c>
      <c r="B26" s="30">
        <f>B24+1</f>
        <v>4547</v>
      </c>
      <c r="C26" s="53" t="s">
        <v>34</v>
      </c>
      <c r="D26" s="25" t="s">
        <v>37</v>
      </c>
      <c r="E26" s="31" t="s">
        <v>10</v>
      </c>
      <c r="F26" s="21">
        <v>4235</v>
      </c>
    </row>
    <row r="27" spans="1:9" ht="16.5" customHeight="1" x14ac:dyDescent="0.25">
      <c r="A27" s="23">
        <f>A26+31</f>
        <v>43561</v>
      </c>
      <c r="B27" s="30">
        <f>B26+1</f>
        <v>4548</v>
      </c>
      <c r="C27" s="53" t="s">
        <v>34</v>
      </c>
      <c r="D27" s="25" t="s">
        <v>37</v>
      </c>
      <c r="E27" s="31" t="s">
        <v>10</v>
      </c>
      <c r="F27" s="21">
        <v>4235</v>
      </c>
    </row>
    <row r="28" spans="1:9" ht="16.5" customHeight="1" x14ac:dyDescent="0.25">
      <c r="A28" s="23">
        <f>A27+5</f>
        <v>43566</v>
      </c>
      <c r="B28" s="30" t="s">
        <v>128</v>
      </c>
      <c r="C28" s="53" t="s">
        <v>129</v>
      </c>
      <c r="D28" s="25" t="s">
        <v>130</v>
      </c>
      <c r="E28" s="31" t="s">
        <v>10</v>
      </c>
      <c r="F28" s="21">
        <v>100</v>
      </c>
    </row>
    <row r="29" spans="1:9" ht="16.5" customHeight="1" x14ac:dyDescent="0.25">
      <c r="A29" s="23">
        <f>A27+30</f>
        <v>43591</v>
      </c>
      <c r="B29" s="30">
        <f>B27+1</f>
        <v>4549</v>
      </c>
      <c r="C29" s="53" t="s">
        <v>34</v>
      </c>
      <c r="D29" s="25" t="s">
        <v>37</v>
      </c>
      <c r="E29" s="31" t="s">
        <v>10</v>
      </c>
      <c r="F29" s="21">
        <v>4235</v>
      </c>
    </row>
    <row r="30" spans="1:9" ht="16.5" customHeight="1" x14ac:dyDescent="0.25">
      <c r="A30" s="23">
        <f>A29+31</f>
        <v>43622</v>
      </c>
      <c r="B30" s="30">
        <f>B29+1</f>
        <v>4550</v>
      </c>
      <c r="C30" s="53" t="s">
        <v>34</v>
      </c>
      <c r="D30" s="25" t="s">
        <v>37</v>
      </c>
      <c r="E30" s="31" t="s">
        <v>10</v>
      </c>
      <c r="F30" s="21">
        <v>4255</v>
      </c>
    </row>
    <row r="31" spans="1:9" ht="16.5" customHeight="1" x14ac:dyDescent="0.25">
      <c r="A31" s="23">
        <f>A30+31</f>
        <v>43653</v>
      </c>
      <c r="B31" s="30">
        <f>B30+1</f>
        <v>4551</v>
      </c>
      <c r="C31" s="53" t="s">
        <v>34</v>
      </c>
      <c r="D31" s="25" t="s">
        <v>37</v>
      </c>
      <c r="E31" s="31" t="s">
        <v>10</v>
      </c>
      <c r="F31" s="21">
        <v>4255</v>
      </c>
      <c r="I31" s="20"/>
    </row>
    <row r="32" spans="1:9" ht="16.5" customHeight="1" x14ac:dyDescent="0.25">
      <c r="A32" s="23"/>
      <c r="B32" s="30"/>
      <c r="C32" s="53"/>
      <c r="D32" s="25"/>
      <c r="E32" s="31"/>
      <c r="F32" s="21"/>
    </row>
    <row r="33" spans="1:6" ht="9" customHeight="1" x14ac:dyDescent="0.25">
      <c r="A33" s="62" t="s">
        <v>74</v>
      </c>
      <c r="B33" s="30"/>
      <c r="C33" s="53"/>
      <c r="D33" s="25"/>
      <c r="E33" s="25"/>
      <c r="F33" s="21"/>
    </row>
    <row r="34" spans="1:6" ht="27" customHeight="1" thickBot="1" x14ac:dyDescent="0.3">
      <c r="B34" s="3" t="s">
        <v>28</v>
      </c>
      <c r="F34" s="27">
        <f>SUM(F10:F33)</f>
        <v>57685</v>
      </c>
    </row>
    <row r="35" spans="1:6" ht="16.5" thickTop="1" x14ac:dyDescent="0.25"/>
    <row r="36" spans="1:6" ht="15.75" customHeight="1" x14ac:dyDescent="0.25">
      <c r="E36" s="45" t="s">
        <v>43</v>
      </c>
    </row>
    <row r="37" spans="1:6" x14ac:dyDescent="0.25">
      <c r="C37" s="134" t="s">
        <v>110</v>
      </c>
      <c r="D37" s="134"/>
      <c r="E37" s="16" t="s">
        <v>7</v>
      </c>
      <c r="F37" s="32">
        <f>DSUM(A9:F33,"amount",E36:E37)</f>
        <v>2500</v>
      </c>
    </row>
    <row r="38" spans="1:6" ht="2.25" hidden="1" customHeight="1" x14ac:dyDescent="0.25">
      <c r="E38" s="15" t="str">
        <f>E36</f>
        <v>*</v>
      </c>
      <c r="F38" s="32"/>
    </row>
    <row r="39" spans="1:6" x14ac:dyDescent="0.25">
      <c r="C39" s="134" t="s">
        <v>111</v>
      </c>
      <c r="D39" s="134"/>
      <c r="E39" s="16" t="s">
        <v>8</v>
      </c>
      <c r="F39" s="9">
        <f>DSUM(A9:F33,"amount",E38:E39)</f>
        <v>3000</v>
      </c>
    </row>
    <row r="40" spans="1:6" ht="1.5" hidden="1" customHeight="1" x14ac:dyDescent="0.25">
      <c r="E40" s="15" t="str">
        <f>E36</f>
        <v>*</v>
      </c>
      <c r="F40" s="32"/>
    </row>
    <row r="41" spans="1:6" ht="13.5" customHeight="1" x14ac:dyDescent="0.25">
      <c r="C41" s="134" t="s">
        <v>112</v>
      </c>
      <c r="D41" s="134"/>
      <c r="E41" s="16" t="s">
        <v>9</v>
      </c>
      <c r="F41" s="9">
        <f>DSUM(A9:F33,"amount",E40:E41)</f>
        <v>400</v>
      </c>
    </row>
    <row r="42" spans="1:6" ht="3" hidden="1" customHeight="1" x14ac:dyDescent="0.25">
      <c r="E42" s="15" t="str">
        <f>E36</f>
        <v>*</v>
      </c>
      <c r="F42" s="20"/>
    </row>
    <row r="43" spans="1:6" x14ac:dyDescent="0.25">
      <c r="C43" s="134" t="s">
        <v>113</v>
      </c>
      <c r="D43" s="134"/>
      <c r="E43" s="16" t="s">
        <v>10</v>
      </c>
      <c r="F43" s="10">
        <f>DSUM(A9:F33,"amount",E42:E43)</f>
        <v>51785</v>
      </c>
    </row>
    <row r="44" spans="1:6" ht="16.5" thickBot="1" x14ac:dyDescent="0.3">
      <c r="C44" s="2" t="s">
        <v>114</v>
      </c>
      <c r="F44" s="26">
        <f>SUM(F37:F43)</f>
        <v>57685</v>
      </c>
    </row>
    <row r="45" spans="1:6" ht="16.5" thickTop="1" x14ac:dyDescent="0.25">
      <c r="D45" s="33" t="s">
        <v>29</v>
      </c>
      <c r="E45" s="22"/>
      <c r="F45" s="34">
        <f>F34-F44</f>
        <v>0</v>
      </c>
    </row>
  </sheetData>
  <mergeCells count="7">
    <mergeCell ref="C39:D39"/>
    <mergeCell ref="C41:D41"/>
    <mergeCell ref="C43:D43"/>
    <mergeCell ref="A4:C4"/>
    <mergeCell ref="A7:F7"/>
    <mergeCell ref="A8:F8"/>
    <mergeCell ref="C37:D37"/>
  </mergeCells>
  <phoneticPr fontId="2" type="noConversion"/>
  <pageMargins left="0.75" right="0.75" top="0.72" bottom="0.69" header="0.5" footer="0.32"/>
  <pageSetup scale="99" fitToHeight="0" orientation="portrait" r:id="rId1"/>
  <headerFooter alignWithMargins="0">
    <oddFooter>&amp;L&amp;"Times New Roman,Regular"4/09&amp;C&amp;"Times New Roman,Regular"Page ____ of ____</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I43"/>
  <sheetViews>
    <sheetView workbookViewId="0">
      <selection activeCell="E34" sqref="E34"/>
    </sheetView>
  </sheetViews>
  <sheetFormatPr defaultRowHeight="15.75" x14ac:dyDescent="0.25"/>
  <cols>
    <col min="1" max="1" width="11.28515625" style="2" customWidth="1"/>
    <col min="2" max="2" width="25.7109375" style="2" customWidth="1"/>
    <col min="3" max="3" width="32.5703125" style="2" customWidth="1"/>
    <col min="4" max="4" width="11.85546875" style="2" customWidth="1"/>
    <col min="5" max="5" width="14.140625" style="2" customWidth="1"/>
    <col min="6" max="6" width="10.140625" style="2" bestFit="1" customWidth="1"/>
    <col min="7" max="8" width="9.140625" style="2"/>
    <col min="9" max="9" width="21.85546875" style="2" customWidth="1"/>
    <col min="10" max="16384" width="9.140625" style="2"/>
  </cols>
  <sheetData>
    <row r="1" spans="1:9" x14ac:dyDescent="0.25">
      <c r="B1" s="4" t="s">
        <v>30</v>
      </c>
      <c r="C1" s="3" t="str">
        <f>Summary!E5</f>
        <v>Mary Smith</v>
      </c>
      <c r="D1" s="3"/>
    </row>
    <row r="2" spans="1:9" x14ac:dyDescent="0.25">
      <c r="B2" s="4" t="s">
        <v>31</v>
      </c>
      <c r="C2" s="3" t="str">
        <f>Summary!E6</f>
        <v>05-2017-GA-012345-XXXX-XX</v>
      </c>
      <c r="D2" s="3"/>
    </row>
    <row r="3" spans="1:9" x14ac:dyDescent="0.25">
      <c r="A3" s="3"/>
    </row>
    <row r="4" spans="1:9" x14ac:dyDescent="0.25">
      <c r="A4" s="153" t="s">
        <v>32</v>
      </c>
      <c r="B4" s="136"/>
      <c r="C4" s="29">
        <f>Summary!G9</f>
        <v>43313</v>
      </c>
      <c r="D4" s="29"/>
      <c r="I4" s="9"/>
    </row>
    <row r="5" spans="1:9" x14ac:dyDescent="0.25">
      <c r="A5" s="1"/>
      <c r="B5" s="28" t="s">
        <v>33</v>
      </c>
      <c r="C5" s="29">
        <f>Summary!G10</f>
        <v>43677</v>
      </c>
      <c r="D5" s="29"/>
      <c r="I5" s="9">
        <v>335000</v>
      </c>
    </row>
    <row r="6" spans="1:9" x14ac:dyDescent="0.25">
      <c r="A6" s="1"/>
      <c r="B6" s="28"/>
      <c r="C6" s="29"/>
      <c r="D6" s="29"/>
      <c r="I6" s="9">
        <v>-195000</v>
      </c>
    </row>
    <row r="7" spans="1:9" ht="16.5" thickBot="1" x14ac:dyDescent="0.3">
      <c r="A7" s="162" t="s">
        <v>170</v>
      </c>
      <c r="B7" s="163"/>
      <c r="C7" s="163"/>
      <c r="D7" s="163"/>
      <c r="E7" s="163"/>
      <c r="I7" s="9">
        <f>SUM(I5:I6)</f>
        <v>140000</v>
      </c>
    </row>
    <row r="8" spans="1:9" ht="16.5" thickBot="1" x14ac:dyDescent="0.3">
      <c r="A8" s="164" t="s">
        <v>321</v>
      </c>
      <c r="B8" s="165"/>
      <c r="C8" s="165"/>
      <c r="D8" s="165"/>
      <c r="E8" s="166"/>
      <c r="I8" s="9">
        <v>130150</v>
      </c>
    </row>
    <row r="9" spans="1:9" ht="26.25" thickBot="1" x14ac:dyDescent="0.3">
      <c r="A9" s="87" t="s">
        <v>5</v>
      </c>
      <c r="B9" s="88" t="s">
        <v>61</v>
      </c>
      <c r="C9" s="89" t="s">
        <v>60</v>
      </c>
      <c r="D9" s="90" t="s">
        <v>58</v>
      </c>
      <c r="E9" s="91" t="s">
        <v>59</v>
      </c>
      <c r="I9" s="9">
        <f>I8-I7</f>
        <v>-9850</v>
      </c>
    </row>
    <row r="10" spans="1:9" ht="30" x14ac:dyDescent="0.25">
      <c r="A10" s="35">
        <v>43317</v>
      </c>
      <c r="B10" s="37" t="s">
        <v>83</v>
      </c>
      <c r="C10" s="38" t="s">
        <v>274</v>
      </c>
      <c r="D10" s="59"/>
      <c r="E10" s="86">
        <v>9850</v>
      </c>
      <c r="I10" s="9"/>
    </row>
    <row r="11" spans="1:9" ht="30" x14ac:dyDescent="0.25">
      <c r="A11" s="35">
        <v>43328</v>
      </c>
      <c r="B11" s="37" t="s">
        <v>266</v>
      </c>
      <c r="C11" s="38" t="s">
        <v>336</v>
      </c>
      <c r="D11" s="59">
        <v>0</v>
      </c>
      <c r="E11" s="86">
        <v>20</v>
      </c>
      <c r="I11" s="9"/>
    </row>
    <row r="12" spans="1:9" x14ac:dyDescent="0.25">
      <c r="A12" s="23">
        <v>43387</v>
      </c>
      <c r="B12" s="24" t="s">
        <v>329</v>
      </c>
      <c r="C12" s="25" t="s">
        <v>335</v>
      </c>
      <c r="D12" s="60">
        <v>2000</v>
      </c>
      <c r="E12" s="85"/>
      <c r="I12" s="9"/>
    </row>
    <row r="13" spans="1:9" x14ac:dyDescent="0.25">
      <c r="A13" s="23">
        <v>43387</v>
      </c>
      <c r="B13" s="24" t="s">
        <v>303</v>
      </c>
      <c r="C13" s="25" t="s">
        <v>328</v>
      </c>
      <c r="D13" s="60"/>
      <c r="E13" s="85">
        <v>2000</v>
      </c>
      <c r="I13" s="9"/>
    </row>
    <row r="14" spans="1:9" x14ac:dyDescent="0.25">
      <c r="A14" s="23">
        <v>43677</v>
      </c>
      <c r="B14" s="24" t="s">
        <v>269</v>
      </c>
      <c r="C14" s="25" t="s">
        <v>273</v>
      </c>
      <c r="D14" s="60">
        <v>240</v>
      </c>
      <c r="E14" s="85"/>
      <c r="I14" s="9"/>
    </row>
    <row r="15" spans="1:9" x14ac:dyDescent="0.25">
      <c r="A15" s="23">
        <v>43677</v>
      </c>
      <c r="B15" s="24" t="s">
        <v>271</v>
      </c>
      <c r="C15" s="25" t="s">
        <v>270</v>
      </c>
      <c r="D15" s="60"/>
      <c r="E15" s="85">
        <v>156.4</v>
      </c>
      <c r="I15" s="9"/>
    </row>
    <row r="16" spans="1:9" x14ac:dyDescent="0.25">
      <c r="A16" s="23">
        <v>43677</v>
      </c>
      <c r="B16" s="24" t="s">
        <v>272</v>
      </c>
      <c r="C16" s="25" t="s">
        <v>270</v>
      </c>
      <c r="D16" s="60"/>
      <c r="E16" s="85">
        <v>1500</v>
      </c>
      <c r="I16" s="9"/>
    </row>
    <row r="17" spans="1:9" ht="9" customHeight="1" x14ac:dyDescent="0.25">
      <c r="A17" s="62" t="s">
        <v>74</v>
      </c>
      <c r="B17" s="24"/>
      <c r="C17" s="25"/>
      <c r="D17" s="60"/>
      <c r="E17" s="85"/>
      <c r="I17" s="9"/>
    </row>
    <row r="18" spans="1:9" ht="27" customHeight="1" thickBot="1" x14ac:dyDescent="0.3">
      <c r="B18" s="3" t="s">
        <v>172</v>
      </c>
      <c r="D18" s="27">
        <f>SUM(D10:D17)</f>
        <v>2240</v>
      </c>
      <c r="E18" s="27">
        <f>SUM(E10:E17)</f>
        <v>13526.4</v>
      </c>
      <c r="I18" s="9"/>
    </row>
    <row r="19" spans="1:9" ht="6" customHeight="1" thickTop="1" x14ac:dyDescent="0.25">
      <c r="I19" s="9"/>
    </row>
    <row r="20" spans="1:9" ht="16.5" thickBot="1" x14ac:dyDescent="0.3">
      <c r="B20" s="134" t="s">
        <v>125</v>
      </c>
      <c r="C20" s="134"/>
      <c r="E20" s="61">
        <f>D18-E18</f>
        <v>-11286.4</v>
      </c>
      <c r="I20" s="9"/>
    </row>
    <row r="21" spans="1:9" ht="16.5" thickTop="1" x14ac:dyDescent="0.25">
      <c r="E21" s="78"/>
      <c r="I21" s="9"/>
    </row>
    <row r="22" spans="1:9" ht="16.5" thickBot="1" x14ac:dyDescent="0.3">
      <c r="I22" s="9"/>
    </row>
    <row r="23" spans="1:9" ht="16.5" thickBot="1" x14ac:dyDescent="0.3">
      <c r="A23" s="164" t="s">
        <v>171</v>
      </c>
      <c r="B23" s="165"/>
      <c r="C23" s="165"/>
      <c r="D23" s="165"/>
      <c r="E23" s="166"/>
      <c r="I23" s="9"/>
    </row>
    <row r="24" spans="1:9" ht="16.5" thickBot="1" x14ac:dyDescent="0.3">
      <c r="A24" s="87" t="s">
        <v>5</v>
      </c>
      <c r="B24" s="88" t="s">
        <v>62</v>
      </c>
      <c r="C24" s="89" t="s">
        <v>60</v>
      </c>
      <c r="D24" s="90" t="s">
        <v>63</v>
      </c>
      <c r="E24" s="91" t="s">
        <v>64</v>
      </c>
      <c r="I24" s="9"/>
    </row>
    <row r="25" spans="1:9" ht="30" x14ac:dyDescent="0.25">
      <c r="A25" s="35">
        <v>43315</v>
      </c>
      <c r="B25" s="37" t="s">
        <v>65</v>
      </c>
      <c r="C25" s="54" t="s">
        <v>68</v>
      </c>
      <c r="D25" s="86"/>
      <c r="E25" s="86">
        <v>50</v>
      </c>
      <c r="I25" s="9"/>
    </row>
    <row r="26" spans="1:9" x14ac:dyDescent="0.25">
      <c r="A26" s="23">
        <v>43340</v>
      </c>
      <c r="B26" s="24" t="s">
        <v>124</v>
      </c>
      <c r="C26" s="25" t="s">
        <v>265</v>
      </c>
      <c r="D26" s="60">
        <v>200</v>
      </c>
      <c r="E26" s="85"/>
      <c r="I26" s="9"/>
    </row>
    <row r="27" spans="1:9" x14ac:dyDescent="0.25">
      <c r="A27" s="23">
        <v>43375</v>
      </c>
      <c r="B27" s="24" t="s">
        <v>66</v>
      </c>
      <c r="C27" s="53" t="s">
        <v>67</v>
      </c>
      <c r="D27" s="85">
        <v>45.16</v>
      </c>
      <c r="E27" s="85"/>
      <c r="I27" s="9"/>
    </row>
    <row r="28" spans="1:9" x14ac:dyDescent="0.25">
      <c r="A28" s="23" t="s">
        <v>280</v>
      </c>
      <c r="B28" s="24" t="s">
        <v>281</v>
      </c>
      <c r="C28" s="53" t="s">
        <v>282</v>
      </c>
      <c r="D28" s="85"/>
      <c r="E28" s="85">
        <v>102000</v>
      </c>
      <c r="I28" s="9"/>
    </row>
    <row r="29" spans="1:9" x14ac:dyDescent="0.25">
      <c r="A29" s="23"/>
      <c r="B29" s="24"/>
      <c r="C29" s="53"/>
      <c r="D29" s="85"/>
      <c r="E29" s="85"/>
      <c r="I29" s="9"/>
    </row>
    <row r="30" spans="1:9" ht="9" customHeight="1" x14ac:dyDescent="0.25">
      <c r="A30" s="62" t="s">
        <v>74</v>
      </c>
      <c r="B30" s="24"/>
      <c r="C30" s="53"/>
      <c r="D30" s="85"/>
      <c r="E30" s="85"/>
      <c r="I30" s="9"/>
    </row>
    <row r="31" spans="1:9" ht="27" customHeight="1" thickBot="1" x14ac:dyDescent="0.3">
      <c r="B31" s="160" t="s">
        <v>173</v>
      </c>
      <c r="C31" s="161"/>
      <c r="D31" s="27">
        <f>SUM(D25:D30)</f>
        <v>245.16</v>
      </c>
      <c r="E31" s="27">
        <f>SUM(E25:E30)</f>
        <v>102050</v>
      </c>
      <c r="I31" s="9"/>
    </row>
    <row r="32" spans="1:9" ht="6" customHeight="1" thickTop="1" x14ac:dyDescent="0.25">
      <c r="I32" s="9"/>
    </row>
    <row r="33" spans="2:9" ht="16.5" thickBot="1" x14ac:dyDescent="0.3">
      <c r="B33" s="134" t="s">
        <v>126</v>
      </c>
      <c r="C33" s="134"/>
      <c r="D33" s="134"/>
      <c r="E33" s="61">
        <f>D31-E31</f>
        <v>-101804.84</v>
      </c>
      <c r="I33" s="9"/>
    </row>
    <row r="34" spans="2:9" ht="16.5" thickTop="1" x14ac:dyDescent="0.25">
      <c r="I34" s="9"/>
    </row>
    <row r="35" spans="2:9" x14ac:dyDescent="0.25">
      <c r="I35" s="9"/>
    </row>
    <row r="36" spans="2:9" x14ac:dyDescent="0.25">
      <c r="I36" s="9"/>
    </row>
    <row r="37" spans="2:9" x14ac:dyDescent="0.25">
      <c r="I37" s="9"/>
    </row>
    <row r="38" spans="2:9" x14ac:dyDescent="0.25">
      <c r="I38" s="9"/>
    </row>
    <row r="39" spans="2:9" x14ac:dyDescent="0.25">
      <c r="I39" s="9"/>
    </row>
    <row r="40" spans="2:9" x14ac:dyDescent="0.25">
      <c r="I40" s="9"/>
    </row>
    <row r="41" spans="2:9" x14ac:dyDescent="0.25">
      <c r="I41" s="9"/>
    </row>
    <row r="42" spans="2:9" x14ac:dyDescent="0.25">
      <c r="I42" s="9"/>
    </row>
    <row r="43" spans="2:9" x14ac:dyDescent="0.25">
      <c r="I43" s="9"/>
    </row>
  </sheetData>
  <mergeCells count="7">
    <mergeCell ref="B33:D33"/>
    <mergeCell ref="A4:B4"/>
    <mergeCell ref="B20:C20"/>
    <mergeCell ref="B31:C31"/>
    <mergeCell ref="A7:E7"/>
    <mergeCell ref="A23:E23"/>
    <mergeCell ref="A8:E8"/>
  </mergeCells>
  <phoneticPr fontId="2" type="noConversion"/>
  <pageMargins left="0.64" right="0.56000000000000005" top="0.91" bottom="1" header="0.5" footer="0.38"/>
  <pageSetup scale="65" fitToHeight="0" orientation="portrait" r:id="rId1"/>
  <headerFooter alignWithMargins="0">
    <oddFooter>&amp;L&amp;"Times New Roman,Regular"4/09&amp;C&amp;"Times New Roman,Regular"Page  _____ of _____</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58"/>
  <sheetViews>
    <sheetView workbookViewId="0">
      <selection activeCell="E1" sqref="E1"/>
    </sheetView>
  </sheetViews>
  <sheetFormatPr defaultRowHeight="15" x14ac:dyDescent="0.25"/>
  <cols>
    <col min="1" max="1" width="2.7109375" style="48" customWidth="1"/>
    <col min="2" max="2" width="3.5703125" style="48" customWidth="1"/>
    <col min="3" max="3" width="32.140625" style="48" customWidth="1"/>
    <col min="4" max="4" width="56.85546875" style="67" customWidth="1"/>
    <col min="5" max="16384" width="9.140625" style="48"/>
  </cols>
  <sheetData>
    <row r="1" spans="1:4" s="84" customFormat="1" ht="18.75" x14ac:dyDescent="0.3">
      <c r="A1" s="64" t="s">
        <v>232</v>
      </c>
      <c r="B1" s="64"/>
      <c r="C1" s="64"/>
      <c r="D1" s="95"/>
    </row>
    <row r="2" spans="1:4" ht="15.75" x14ac:dyDescent="0.25">
      <c r="A2" s="93" t="s">
        <v>241</v>
      </c>
      <c r="B2" s="93"/>
      <c r="C2" s="93"/>
      <c r="D2" s="94"/>
    </row>
    <row r="4" spans="1:4" ht="15.75" x14ac:dyDescent="0.25">
      <c r="A4" s="3" t="s">
        <v>6</v>
      </c>
      <c r="D4" s="96"/>
    </row>
    <row r="5" spans="1:4" x14ac:dyDescent="0.25">
      <c r="B5" s="100" t="s">
        <v>47</v>
      </c>
      <c r="D5" s="96"/>
    </row>
    <row r="6" spans="1:4" s="1" customFormat="1" ht="12.75" x14ac:dyDescent="0.2">
      <c r="B6" s="99"/>
      <c r="C6" s="97" t="s">
        <v>20</v>
      </c>
      <c r="D6" s="98"/>
    </row>
    <row r="7" spans="1:4" s="1" customFormat="1" ht="12.75" x14ac:dyDescent="0.2">
      <c r="B7" s="99"/>
      <c r="C7" s="97" t="s">
        <v>186</v>
      </c>
      <c r="D7" s="98"/>
    </row>
    <row r="8" spans="1:4" s="1" customFormat="1" ht="12.75" x14ac:dyDescent="0.2">
      <c r="B8" s="99"/>
      <c r="C8" s="97" t="s">
        <v>184</v>
      </c>
      <c r="D8" s="98"/>
    </row>
    <row r="9" spans="1:4" s="1" customFormat="1" ht="12.75" x14ac:dyDescent="0.2">
      <c r="B9" s="99"/>
      <c r="C9" s="97" t="s">
        <v>185</v>
      </c>
      <c r="D9" s="98"/>
    </row>
    <row r="10" spans="1:4" s="1" customFormat="1" ht="12.75" x14ac:dyDescent="0.2">
      <c r="B10" s="99"/>
      <c r="C10" s="97" t="s">
        <v>187</v>
      </c>
      <c r="D10" s="98"/>
    </row>
    <row r="11" spans="1:4" s="1" customFormat="1" ht="12.75" x14ac:dyDescent="0.2">
      <c r="B11" s="99"/>
      <c r="C11" s="97" t="s">
        <v>188</v>
      </c>
      <c r="D11" s="98"/>
    </row>
    <row r="12" spans="1:4" s="1" customFormat="1" ht="12.75" x14ac:dyDescent="0.2">
      <c r="B12" s="99"/>
      <c r="C12" s="97" t="s">
        <v>228</v>
      </c>
      <c r="D12" s="98"/>
    </row>
    <row r="13" spans="1:4" s="1" customFormat="1" ht="5.25" customHeight="1" x14ac:dyDescent="0.2">
      <c r="B13" s="99"/>
      <c r="C13" s="97"/>
      <c r="D13" s="98"/>
    </row>
    <row r="14" spans="1:4" x14ac:dyDescent="0.25">
      <c r="B14" s="100" t="s">
        <v>48</v>
      </c>
      <c r="C14" s="49"/>
      <c r="D14" s="98"/>
    </row>
    <row r="15" spans="1:4" s="1" customFormat="1" ht="12.75" x14ac:dyDescent="0.2">
      <c r="B15" s="99"/>
      <c r="C15" s="97" t="s">
        <v>189</v>
      </c>
      <c r="D15" s="98" t="s">
        <v>229</v>
      </c>
    </row>
    <row r="16" spans="1:4" s="1" customFormat="1" ht="12.75" x14ac:dyDescent="0.2">
      <c r="B16" s="99"/>
      <c r="C16" s="97" t="s">
        <v>190</v>
      </c>
      <c r="D16" s="98" t="s">
        <v>230</v>
      </c>
    </row>
    <row r="17" spans="1:4" s="1" customFormat="1" ht="4.5" customHeight="1" x14ac:dyDescent="0.2">
      <c r="B17" s="99"/>
      <c r="C17" s="99"/>
      <c r="D17" s="98"/>
    </row>
    <row r="18" spans="1:4" ht="15.75" x14ac:dyDescent="0.25">
      <c r="A18" s="3" t="s">
        <v>205</v>
      </c>
      <c r="B18" s="49"/>
      <c r="C18" s="49"/>
      <c r="D18" s="98"/>
    </row>
    <row r="19" spans="1:4" x14ac:dyDescent="0.25">
      <c r="B19" s="100" t="s">
        <v>191</v>
      </c>
      <c r="C19" s="49"/>
      <c r="D19" s="98"/>
    </row>
    <row r="20" spans="1:4" s="1" customFormat="1" ht="12.75" x14ac:dyDescent="0.2">
      <c r="B20" s="99"/>
      <c r="C20" s="97" t="s">
        <v>192</v>
      </c>
      <c r="D20" s="98" t="s">
        <v>202</v>
      </c>
    </row>
    <row r="21" spans="1:4" s="1" customFormat="1" ht="12.75" x14ac:dyDescent="0.2">
      <c r="B21" s="99"/>
      <c r="C21" s="97" t="s">
        <v>193</v>
      </c>
      <c r="D21" s="98" t="s">
        <v>202</v>
      </c>
    </row>
    <row r="22" spans="1:4" s="1" customFormat="1" ht="12.75" x14ac:dyDescent="0.2">
      <c r="B22" s="99"/>
      <c r="C22" s="97" t="s">
        <v>197</v>
      </c>
      <c r="D22" s="98" t="s">
        <v>202</v>
      </c>
    </row>
    <row r="23" spans="1:4" s="1" customFormat="1" ht="6.75" customHeight="1" x14ac:dyDescent="0.2">
      <c r="B23" s="99"/>
      <c r="C23" s="97"/>
      <c r="D23" s="98"/>
    </row>
    <row r="24" spans="1:4" x14ac:dyDescent="0.25">
      <c r="B24" s="100" t="s">
        <v>196</v>
      </c>
      <c r="C24" s="49"/>
      <c r="D24" s="98"/>
    </row>
    <row r="25" spans="1:4" s="1" customFormat="1" ht="12.75" x14ac:dyDescent="0.2">
      <c r="B25" s="99"/>
      <c r="C25" s="97" t="s">
        <v>233</v>
      </c>
      <c r="D25" s="98" t="s">
        <v>202</v>
      </c>
    </row>
    <row r="26" spans="1:4" s="1" customFormat="1" ht="12.75" x14ac:dyDescent="0.2">
      <c r="B26" s="99"/>
      <c r="C26" s="97" t="s">
        <v>198</v>
      </c>
      <c r="D26" s="98" t="s">
        <v>202</v>
      </c>
    </row>
    <row r="27" spans="1:4" s="1" customFormat="1" ht="12.75" x14ac:dyDescent="0.2">
      <c r="B27" s="99"/>
      <c r="C27" s="97" t="s">
        <v>239</v>
      </c>
      <c r="D27" s="98" t="s">
        <v>202</v>
      </c>
    </row>
    <row r="28" spans="1:4" s="1" customFormat="1" ht="12.75" x14ac:dyDescent="0.2">
      <c r="B28" s="99"/>
      <c r="C28" s="97" t="s">
        <v>195</v>
      </c>
      <c r="D28" s="98" t="s">
        <v>203</v>
      </c>
    </row>
    <row r="29" spans="1:4" s="1" customFormat="1" ht="12.75" x14ac:dyDescent="0.2">
      <c r="B29" s="99"/>
      <c r="C29" s="97" t="s">
        <v>200</v>
      </c>
      <c r="D29" s="98" t="s">
        <v>203</v>
      </c>
    </row>
    <row r="30" spans="1:4" s="1" customFormat="1" ht="12.75" x14ac:dyDescent="0.2">
      <c r="B30" s="99"/>
      <c r="C30" s="97" t="s">
        <v>238</v>
      </c>
      <c r="D30" s="98" t="s">
        <v>227</v>
      </c>
    </row>
    <row r="31" spans="1:4" s="1" customFormat="1" ht="6.75" customHeight="1" x14ac:dyDescent="0.2">
      <c r="B31" s="99"/>
      <c r="C31" s="97"/>
      <c r="D31" s="98"/>
    </row>
    <row r="32" spans="1:4" x14ac:dyDescent="0.25">
      <c r="B32" s="100" t="s">
        <v>12</v>
      </c>
      <c r="C32" s="49"/>
      <c r="D32" s="98"/>
    </row>
    <row r="33" spans="2:4" s="1" customFormat="1" ht="12.75" x14ac:dyDescent="0.2">
      <c r="B33" s="99"/>
      <c r="C33" s="97" t="s">
        <v>194</v>
      </c>
      <c r="D33" s="98" t="s">
        <v>202</v>
      </c>
    </row>
    <row r="34" spans="2:4" s="1" customFormat="1" ht="12.75" x14ac:dyDescent="0.2">
      <c r="B34" s="99"/>
      <c r="C34" s="97" t="s">
        <v>201</v>
      </c>
      <c r="D34" s="98" t="s">
        <v>202</v>
      </c>
    </row>
    <row r="35" spans="2:4" s="1" customFormat="1" ht="12.75" x14ac:dyDescent="0.2">
      <c r="B35" s="99"/>
      <c r="C35" s="97" t="s">
        <v>204</v>
      </c>
      <c r="D35" s="98" t="s">
        <v>202</v>
      </c>
    </row>
    <row r="36" spans="2:4" s="1" customFormat="1" ht="12.75" x14ac:dyDescent="0.2">
      <c r="B36" s="99"/>
      <c r="C36" s="97" t="s">
        <v>224</v>
      </c>
      <c r="D36" s="98" t="s">
        <v>202</v>
      </c>
    </row>
    <row r="37" spans="2:4" s="1" customFormat="1" ht="12.75" x14ac:dyDescent="0.2">
      <c r="B37" s="99"/>
      <c r="C37" s="97"/>
      <c r="D37" s="98"/>
    </row>
    <row r="38" spans="2:4" x14ac:dyDescent="0.25">
      <c r="B38" s="100" t="s">
        <v>13</v>
      </c>
      <c r="C38" s="49"/>
      <c r="D38" s="98" t="s">
        <v>237</v>
      </c>
    </row>
    <row r="39" spans="2:4" s="1" customFormat="1" ht="12.75" x14ac:dyDescent="0.2">
      <c r="C39" s="97" t="s">
        <v>210</v>
      </c>
      <c r="D39" s="98"/>
    </row>
    <row r="40" spans="2:4" s="1" customFormat="1" ht="12.75" x14ac:dyDescent="0.2">
      <c r="C40" s="97" t="s">
        <v>211</v>
      </c>
      <c r="D40" s="98"/>
    </row>
    <row r="41" spans="2:4" s="1" customFormat="1" ht="12.75" x14ac:dyDescent="0.2">
      <c r="C41" s="97" t="s">
        <v>208</v>
      </c>
      <c r="D41" s="98"/>
    </row>
    <row r="42" spans="2:4" s="1" customFormat="1" ht="12.75" x14ac:dyDescent="0.2">
      <c r="C42" s="97" t="s">
        <v>207</v>
      </c>
      <c r="D42" s="98"/>
    </row>
    <row r="43" spans="2:4" s="1" customFormat="1" ht="12.75" x14ac:dyDescent="0.2">
      <c r="C43" s="97" t="s">
        <v>209</v>
      </c>
      <c r="D43" s="98"/>
    </row>
    <row r="44" spans="2:4" s="1" customFormat="1" ht="12.75" x14ac:dyDescent="0.2">
      <c r="C44" s="97" t="s">
        <v>199</v>
      </c>
      <c r="D44" s="98" t="s">
        <v>226</v>
      </c>
    </row>
    <row r="45" spans="2:4" s="1" customFormat="1" ht="12.75" x14ac:dyDescent="0.2">
      <c r="C45" s="97" t="s">
        <v>216</v>
      </c>
      <c r="D45" s="98" t="s">
        <v>218</v>
      </c>
    </row>
    <row r="46" spans="2:4" s="1" customFormat="1" ht="12.75" x14ac:dyDescent="0.2">
      <c r="C46" s="97" t="s">
        <v>221</v>
      </c>
      <c r="D46" s="98" t="s">
        <v>222</v>
      </c>
    </row>
    <row r="47" spans="2:4" s="1" customFormat="1" ht="12.75" x14ac:dyDescent="0.2">
      <c r="C47" s="97" t="s">
        <v>212</v>
      </c>
      <c r="D47" s="98" t="s">
        <v>213</v>
      </c>
    </row>
    <row r="48" spans="2:4" s="1" customFormat="1" ht="12.75" x14ac:dyDescent="0.2">
      <c r="C48" s="97" t="s">
        <v>214</v>
      </c>
      <c r="D48" s="98" t="s">
        <v>234</v>
      </c>
    </row>
    <row r="49" spans="1:4" s="1" customFormat="1" ht="12.75" x14ac:dyDescent="0.2">
      <c r="C49" s="97" t="s">
        <v>219</v>
      </c>
      <c r="D49" s="98"/>
    </row>
    <row r="50" spans="1:4" s="1" customFormat="1" ht="12.75" x14ac:dyDescent="0.2">
      <c r="C50" s="97" t="s">
        <v>215</v>
      </c>
      <c r="D50" s="98" t="s">
        <v>243</v>
      </c>
    </row>
    <row r="51" spans="1:4" s="1" customFormat="1" ht="12.75" x14ac:dyDescent="0.2">
      <c r="C51" s="97" t="s">
        <v>220</v>
      </c>
      <c r="D51" s="98" t="s">
        <v>231</v>
      </c>
    </row>
    <row r="52" spans="1:4" s="1" customFormat="1" ht="12.75" x14ac:dyDescent="0.2">
      <c r="C52" s="97" t="s">
        <v>206</v>
      </c>
      <c r="D52" s="98"/>
    </row>
    <row r="53" spans="1:4" s="1" customFormat="1" ht="12.75" x14ac:dyDescent="0.2">
      <c r="C53" s="97" t="s">
        <v>217</v>
      </c>
      <c r="D53" s="98" t="s">
        <v>225</v>
      </c>
    </row>
    <row r="54" spans="1:4" s="1" customFormat="1" ht="12.75" x14ac:dyDescent="0.2">
      <c r="C54" s="97" t="s">
        <v>223</v>
      </c>
      <c r="D54" s="98" t="s">
        <v>240</v>
      </c>
    </row>
    <row r="55" spans="1:4" s="1" customFormat="1" ht="12.75" x14ac:dyDescent="0.2">
      <c r="C55" s="97" t="s">
        <v>224</v>
      </c>
      <c r="D55" s="98" t="s">
        <v>235</v>
      </c>
    </row>
    <row r="57" spans="1:4" ht="50.25" customHeight="1" x14ac:dyDescent="0.25">
      <c r="A57" s="167" t="s">
        <v>236</v>
      </c>
      <c r="B57" s="168"/>
      <c r="C57" s="168"/>
      <c r="D57" s="168"/>
    </row>
    <row r="58" spans="1:4" ht="39" customHeight="1" x14ac:dyDescent="0.25">
      <c r="A58" s="167" t="s">
        <v>242</v>
      </c>
      <c r="B58" s="168"/>
      <c r="C58" s="168"/>
      <c r="D58" s="168"/>
    </row>
  </sheetData>
  <mergeCells count="2">
    <mergeCell ref="A57:D57"/>
    <mergeCell ref="A58:D58"/>
  </mergeCells>
  <phoneticPr fontId="2" type="noConversion"/>
  <pageMargins left="0.75" right="0.75" top="0.76" bottom="0.56999999999999995" header="0.5" footer="0.5"/>
  <pageSetup scale="88"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30"/>
  <sheetViews>
    <sheetView workbookViewId="0">
      <selection activeCell="D16" sqref="D16"/>
    </sheetView>
  </sheetViews>
  <sheetFormatPr defaultRowHeight="12.75" x14ac:dyDescent="0.2"/>
  <cols>
    <col min="1" max="3" width="10.7109375" style="103" customWidth="1"/>
    <col min="4" max="4" width="9.85546875" style="103" bestFit="1" customWidth="1"/>
    <col min="5" max="16384" width="9.140625" style="103"/>
  </cols>
  <sheetData>
    <row r="2" spans="1:4" x14ac:dyDescent="0.2">
      <c r="A2" s="103" t="s">
        <v>275</v>
      </c>
      <c r="B2" s="103">
        <v>35108.720000000001</v>
      </c>
      <c r="D2" s="103">
        <v>123.45</v>
      </c>
    </row>
    <row r="3" spans="1:4" x14ac:dyDescent="0.2">
      <c r="A3" s="103" t="s">
        <v>276</v>
      </c>
      <c r="B3" s="103">
        <v>-425</v>
      </c>
    </row>
    <row r="4" spans="1:4" x14ac:dyDescent="0.2">
      <c r="A4" s="103" t="s">
        <v>277</v>
      </c>
      <c r="B4" s="103">
        <v>-85.22</v>
      </c>
    </row>
    <row r="5" spans="1:4" ht="13.5" thickBot="1" x14ac:dyDescent="0.25">
      <c r="B5" s="104">
        <f>SUM(B2:B4)</f>
        <v>34598.5</v>
      </c>
      <c r="D5" s="103">
        <f>B5</f>
        <v>34598.5</v>
      </c>
    </row>
    <row r="6" spans="1:4" ht="13.5" thickTop="1" x14ac:dyDescent="0.2"/>
    <row r="7" spans="1:4" ht="13.5" thickBot="1" x14ac:dyDescent="0.25">
      <c r="B7" s="104">
        <v>-65584</v>
      </c>
      <c r="D7" s="103">
        <f>B7</f>
        <v>-65584</v>
      </c>
    </row>
    <row r="8" spans="1:4" ht="13.5" thickTop="1" x14ac:dyDescent="0.2"/>
    <row r="9" spans="1:4" ht="13.5" thickBot="1" x14ac:dyDescent="0.25">
      <c r="B9" s="104">
        <v>130150</v>
      </c>
      <c r="D9" s="103">
        <f>B9</f>
        <v>130150</v>
      </c>
    </row>
    <row r="10" spans="1:4" ht="13.5" thickTop="1" x14ac:dyDescent="0.2"/>
    <row r="11" spans="1:4" ht="13.5" thickBot="1" x14ac:dyDescent="0.25">
      <c r="B11" s="104">
        <v>8364.25</v>
      </c>
      <c r="D11" s="103">
        <f>B11</f>
        <v>8364.25</v>
      </c>
    </row>
    <row r="12" spans="1:4" ht="13.5" thickTop="1" x14ac:dyDescent="0.2"/>
    <row r="13" spans="1:4" ht="13.5" thickBot="1" x14ac:dyDescent="0.25">
      <c r="B13" s="104">
        <v>-50</v>
      </c>
      <c r="D13" s="103">
        <f>B13</f>
        <v>-50</v>
      </c>
    </row>
    <row r="14" spans="1:4" ht="13.5" thickTop="1" x14ac:dyDescent="0.2"/>
    <row r="15" spans="1:4" x14ac:dyDescent="0.2">
      <c r="D15" s="103">
        <v>-20</v>
      </c>
    </row>
    <row r="19" spans="1:4" ht="13.5" thickBot="1" x14ac:dyDescent="0.25">
      <c r="D19" s="104">
        <f>SUM(D2:D18)</f>
        <v>107582.2</v>
      </c>
    </row>
    <row r="20" spans="1:4" ht="13.5" thickTop="1" x14ac:dyDescent="0.2"/>
    <row r="25" spans="1:4" x14ac:dyDescent="0.2">
      <c r="A25" s="106" t="s">
        <v>269</v>
      </c>
      <c r="B25" s="106" t="s">
        <v>278</v>
      </c>
      <c r="C25" s="106" t="s">
        <v>279</v>
      </c>
    </row>
    <row r="27" spans="1:4" x14ac:dyDescent="0.2">
      <c r="A27" s="105">
        <v>4566</v>
      </c>
      <c r="B27" s="103">
        <v>6156</v>
      </c>
      <c r="C27" s="103">
        <v>10000</v>
      </c>
    </row>
    <row r="28" spans="1:4" x14ac:dyDescent="0.2">
      <c r="A28" s="105">
        <v>4806</v>
      </c>
      <c r="B28" s="103">
        <v>6000</v>
      </c>
      <c r="C28" s="103">
        <v>8500</v>
      </c>
    </row>
    <row r="29" spans="1:4" ht="13.5" thickBot="1" x14ac:dyDescent="0.25">
      <c r="A29" s="104">
        <f>A28-A27</f>
        <v>240</v>
      </c>
      <c r="B29" s="104">
        <f>B28-B27</f>
        <v>-156</v>
      </c>
      <c r="C29" s="104">
        <f>C28-C27</f>
        <v>-1500</v>
      </c>
    </row>
    <row r="30" spans="1:4" ht="13.5" thickTop="1" x14ac:dyDescent="0.2"/>
  </sheetData>
  <phoneticPr fontId="2"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Instructions</vt:lpstr>
      <vt:lpstr>Summary</vt:lpstr>
      <vt:lpstr>Beginning Assets</vt:lpstr>
      <vt:lpstr>Sch A-Income</vt:lpstr>
      <vt:lpstr>Sch B-Disbursements</vt:lpstr>
      <vt:lpstr>Sch C-Capital &amp; Adj</vt:lpstr>
      <vt:lpstr>Chart of Accounts</vt:lpstr>
      <vt:lpstr>x</vt:lpstr>
      <vt:lpstr>'Beginning Assets'!Print_Area</vt:lpstr>
      <vt:lpstr>'Sch B-Disbursements'!Print_Area</vt:lpstr>
      <vt:lpstr>Summary!Print_Area</vt:lpstr>
      <vt:lpstr>'Sch A-Income'!Print_Titles</vt:lpstr>
      <vt:lpstr>'Sch B-Disbursements'!Print_Titles</vt:lpstr>
    </vt:vector>
  </TitlesOfParts>
  <Company>Clerk of Courts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c_exline</dc:creator>
  <cp:lastModifiedBy>John Pilley</cp:lastModifiedBy>
  <cp:lastPrinted>2018-09-27T15:06:09Z</cp:lastPrinted>
  <dcterms:created xsi:type="dcterms:W3CDTF">2005-10-20T14:34:19Z</dcterms:created>
  <dcterms:modified xsi:type="dcterms:W3CDTF">2018-10-01T14:18:25Z</dcterms:modified>
</cp:coreProperties>
</file>